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食事予約受付表\"/>
    </mc:Choice>
  </mc:AlternateContent>
  <xr:revisionPtr revIDLastSave="0" documentId="13_ncr:1_{528585B0-5911-4EC0-A021-95D92DB5A3DC}" xr6:coauthVersionLast="47" xr6:coauthVersionMax="47" xr10:uidLastSave="{00000000-0000-0000-0000-000000000000}"/>
  <bookViews>
    <workbookView xWindow="-108" yWindow="-108" windowWidth="23256" windowHeight="12576" xr2:uid="{4678AE85-91EE-4E06-B933-29E504E5BF24}"/>
  </bookViews>
  <sheets>
    <sheet name="2023-9以降一般 予約表" sheetId="1" r:id="rId1"/>
    <sheet name="2023-4以降一般 記入例" sheetId="2" r:id="rId2"/>
    <sheet name="メニュー." sheetId="3" r:id="rId3"/>
  </sheets>
  <definedNames>
    <definedName name="_xlnm.Print_Area" localSheetId="1">'2023-4以降一般 記入例'!$B$1:$Z$45</definedName>
    <definedName name="_xlnm.Print_Area" localSheetId="0">'2023-9以降一般 予約表'!$A$1:$Z$45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2" l="1"/>
  <c r="E38" i="2"/>
  <c r="R37" i="2"/>
  <c r="E37" i="2"/>
  <c r="O31" i="2"/>
  <c r="M31" i="2"/>
  <c r="J31" i="2"/>
  <c r="E31" i="2"/>
  <c r="O30" i="2"/>
  <c r="M30" i="2"/>
  <c r="J30" i="2"/>
  <c r="E30" i="2"/>
  <c r="O29" i="2"/>
  <c r="M29" i="2"/>
  <c r="J29" i="2"/>
  <c r="E29" i="2"/>
  <c r="O28" i="2"/>
  <c r="M28" i="2"/>
  <c r="J28" i="2"/>
  <c r="E28" i="2"/>
  <c r="M27" i="2"/>
  <c r="O27" i="2" s="1"/>
  <c r="M32" i="2" s="1"/>
  <c r="J27" i="2"/>
  <c r="E27" i="2"/>
  <c r="S23" i="2"/>
  <c r="O22" i="2"/>
  <c r="M22" i="2"/>
  <c r="E22" i="2"/>
  <c r="O21" i="2"/>
  <c r="M21" i="2"/>
  <c r="E21" i="2"/>
  <c r="O20" i="2"/>
  <c r="M20" i="2"/>
  <c r="E20" i="2"/>
  <c r="O19" i="2"/>
  <c r="M19" i="2"/>
  <c r="E19" i="2"/>
  <c r="O18" i="2"/>
  <c r="M23" i="2" s="1"/>
  <c r="M18" i="2"/>
  <c r="E18" i="2"/>
  <c r="S11" i="2"/>
  <c r="J11" i="2"/>
  <c r="E11" i="2"/>
  <c r="Y10" i="2"/>
  <c r="S10" i="2"/>
  <c r="J10" i="2"/>
  <c r="E10" i="2"/>
  <c r="Y9" i="2"/>
  <c r="S9" i="2"/>
  <c r="U12" i="2" s="1"/>
  <c r="U37" i="2" s="1"/>
  <c r="E9" i="2"/>
  <c r="AB2" i="2"/>
  <c r="U2" i="2"/>
  <c r="B1" i="2"/>
  <c r="E39" i="1"/>
  <c r="E38" i="1"/>
  <c r="R37" i="1"/>
  <c r="E37" i="1"/>
  <c r="O31" i="1"/>
  <c r="M31" i="1"/>
  <c r="J31" i="1"/>
  <c r="E31" i="1"/>
  <c r="O30" i="1"/>
  <c r="M30" i="1"/>
  <c r="J30" i="1"/>
  <c r="E30" i="1"/>
  <c r="O29" i="1"/>
  <c r="M29" i="1"/>
  <c r="J29" i="1"/>
  <c r="E29" i="1"/>
  <c r="O28" i="1"/>
  <c r="M28" i="1"/>
  <c r="J28" i="1"/>
  <c r="E28" i="1"/>
  <c r="O27" i="1"/>
  <c r="M32" i="1" s="1"/>
  <c r="M27" i="1"/>
  <c r="J27" i="1"/>
  <c r="E27" i="1"/>
  <c r="S23" i="1"/>
  <c r="O22" i="1"/>
  <c r="M22" i="1"/>
  <c r="E22" i="1"/>
  <c r="O21" i="1"/>
  <c r="M21" i="1"/>
  <c r="E21" i="1"/>
  <c r="O20" i="1"/>
  <c r="E20" i="1"/>
  <c r="O19" i="1"/>
  <c r="M19" i="1"/>
  <c r="E19" i="1"/>
  <c r="O18" i="1"/>
  <c r="M23" i="1" s="1"/>
  <c r="M18" i="1"/>
  <c r="E18" i="1"/>
  <c r="S11" i="1"/>
  <c r="J11" i="1"/>
  <c r="E11" i="1"/>
  <c r="Y10" i="1"/>
  <c r="S10" i="1"/>
  <c r="J10" i="1"/>
  <c r="E10" i="1"/>
  <c r="Y9" i="1"/>
  <c r="S9" i="1"/>
  <c r="U12" i="1" s="1"/>
  <c r="U37" i="1" s="1"/>
  <c r="E9" i="1"/>
  <c r="AB2" i="1"/>
  <c r="U2" i="1"/>
  <c r="B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春日井市少年自然の家</author>
  </authors>
  <commentList>
    <comment ref="C27" authorId="0" shapeId="0" xr:uid="{E57CC385-FA59-48AC-9683-415C71E51E36}">
      <text>
        <r>
          <rPr>
            <b/>
            <sz val="10"/>
            <color indexed="81"/>
            <rFont val="MS P ゴシック"/>
            <family val="3"/>
            <charset val="128"/>
          </rPr>
          <t xml:space="preserve">お願い:
</t>
        </r>
        <r>
          <rPr>
            <sz val="10"/>
            <color indexed="81"/>
            <rFont val="MS P ゴシック"/>
            <family val="3"/>
            <charset val="128"/>
          </rPr>
          <t>★世界的な食料需要の増加等を背景に、海外ならびに国内で使用する原材料価格の高騰が続き</t>
        </r>
        <r>
          <rPr>
            <b/>
            <sz val="10"/>
            <color indexed="81"/>
            <rFont val="MS P ゴシック"/>
            <family val="3"/>
            <charset val="128"/>
          </rPr>
          <t xml:space="preserve">価格の変更が十分に考えられます。　　
最新の情報をHPにてご確認下さい。
</t>
        </r>
        <r>
          <rPr>
            <sz val="10"/>
            <color indexed="81"/>
            <rFont val="MS P ゴシック"/>
            <family val="3"/>
            <charset val="128"/>
          </rPr>
          <t>ご理解のほどよろしくお願いいたします。</t>
        </r>
      </text>
    </comment>
  </commentList>
</comments>
</file>

<file path=xl/sharedStrings.xml><?xml version="1.0" encoding="utf-8"?>
<sst xmlns="http://schemas.openxmlformats.org/spreadsheetml/2006/main" count="266" uniqueCount="130">
  <si>
    <t>予約</t>
  </si>
  <si>
    <t>3歳以上は有料です。</t>
    <rPh sb="1" eb="4">
      <t>サイイジョウ</t>
    </rPh>
    <rPh sb="5" eb="7">
      <t>ユウリョウ</t>
    </rPh>
    <phoneticPr fontId="3"/>
  </si>
  <si>
    <t>メニュー</t>
    <phoneticPr fontId="3"/>
  </si>
  <si>
    <t>団 体 名</t>
    <rPh sb="0" eb="1">
      <t>ダン</t>
    </rPh>
    <rPh sb="2" eb="3">
      <t>タイ</t>
    </rPh>
    <rPh sb="4" eb="5">
      <t>メイ</t>
    </rPh>
    <phoneticPr fontId="3"/>
  </si>
  <si>
    <t>電話番号</t>
    <rPh sb="0" eb="2">
      <t>デンワ</t>
    </rPh>
    <rPh sb="2" eb="4">
      <t>バンゴウ</t>
    </rPh>
    <phoneticPr fontId="3"/>
  </si>
  <si>
    <t>メールアドレス：</t>
    <phoneticPr fontId="3"/>
  </si>
  <si>
    <t>№</t>
    <phoneticPr fontId="3"/>
  </si>
  <si>
    <t>品名等</t>
    <rPh sb="0" eb="2">
      <t>ヒンメイ</t>
    </rPh>
    <rPh sb="2" eb="3">
      <t>トウ</t>
    </rPh>
    <phoneticPr fontId="3"/>
  </si>
  <si>
    <t>金　　　額</t>
    <rPh sb="0" eb="1">
      <t>キン</t>
    </rPh>
    <rPh sb="4" eb="5">
      <t>ガク</t>
    </rPh>
    <phoneticPr fontId="3"/>
  </si>
  <si>
    <t>担当者名</t>
    <rPh sb="0" eb="3">
      <t>タントウシャ</t>
    </rPh>
    <rPh sb="3" eb="4">
      <t>メイ</t>
    </rPh>
    <phoneticPr fontId="3"/>
  </si>
  <si>
    <t>FAX番号</t>
    <rPh sb="3" eb="5">
      <t>バンゴウ</t>
    </rPh>
    <phoneticPr fontId="3"/>
  </si>
  <si>
    <t>おにぎり（梅）</t>
    <rPh sb="5" eb="6">
      <t>ウメ</t>
    </rPh>
    <phoneticPr fontId="3"/>
  </si>
  <si>
    <t>おにぎり（こんぶ）</t>
  </si>
  <si>
    <t>◆　食事（食堂）</t>
    <rPh sb="2" eb="4">
      <t>ショクジ</t>
    </rPh>
    <rPh sb="5" eb="7">
      <t>ショクドウ</t>
    </rPh>
    <phoneticPr fontId="3"/>
  </si>
  <si>
    <t>※選択できる昼食：カレーライス、ちらし、五目ご飯、炒飯</t>
    <rPh sb="1" eb="3">
      <t>センタク</t>
    </rPh>
    <rPh sb="6" eb="8">
      <t>チュウショク</t>
    </rPh>
    <rPh sb="20" eb="22">
      <t>ゴモク</t>
    </rPh>
    <rPh sb="23" eb="24">
      <t>ハン</t>
    </rPh>
    <rPh sb="25" eb="27">
      <t>チャーハン</t>
    </rPh>
    <phoneticPr fontId="3"/>
  </si>
  <si>
    <t>おにぎり（おかか）</t>
  </si>
  <si>
    <t>日にち</t>
    <rPh sb="0" eb="1">
      <t>ヒ</t>
    </rPh>
    <phoneticPr fontId="3"/>
  </si>
  <si>
    <t>曜日</t>
    <rPh sb="0" eb="2">
      <t>ヨウビ</t>
    </rPh>
    <phoneticPr fontId="3"/>
  </si>
  <si>
    <t>朝　　食　　</t>
    <rPh sb="0" eb="1">
      <t>アサ</t>
    </rPh>
    <rPh sb="3" eb="4">
      <t>ショク</t>
    </rPh>
    <phoneticPr fontId="3"/>
  </si>
  <si>
    <t>昼　　食　</t>
    <rPh sb="0" eb="1">
      <t>ヒル</t>
    </rPh>
    <rPh sb="3" eb="4">
      <t>ショク</t>
    </rPh>
    <phoneticPr fontId="3"/>
  </si>
  <si>
    <t>夕　　食　　</t>
    <rPh sb="0" eb="1">
      <t>ユウ</t>
    </rPh>
    <rPh sb="3" eb="4">
      <t>ショク</t>
    </rPh>
    <phoneticPr fontId="3"/>
  </si>
  <si>
    <t>おにぎり（ツナマヨ）</t>
  </si>
  <si>
    <t>時　間</t>
    <rPh sb="0" eb="1">
      <t>トキ</t>
    </rPh>
    <rPh sb="2" eb="3">
      <t>カン</t>
    </rPh>
    <phoneticPr fontId="3"/>
  </si>
  <si>
    <t>食　数</t>
    <rPh sb="0" eb="1">
      <t>ショク</t>
    </rPh>
    <rPh sb="2" eb="3">
      <t>スウ</t>
    </rPh>
    <phoneticPr fontId="3"/>
  </si>
  <si>
    <t>金　額</t>
    <rPh sb="0" eb="1">
      <t>キン</t>
    </rPh>
    <rPh sb="2" eb="3">
      <t>ガク</t>
    </rPh>
    <phoneticPr fontId="3"/>
  </si>
  <si>
    <t>メニュ－</t>
    <phoneticPr fontId="3"/>
  </si>
  <si>
    <t>おにぎり（鮭）</t>
    <rPh sb="5" eb="6">
      <t>サケ</t>
    </rPh>
    <phoneticPr fontId="3"/>
  </si>
  <si>
    <t>おにぎり（しぐれ）</t>
  </si>
  <si>
    <t>アンパン</t>
  </si>
  <si>
    <t>クリームパン</t>
  </si>
  <si>
    <t>小　計</t>
    <rPh sb="0" eb="1">
      <t>ショウ</t>
    </rPh>
    <rPh sb="2" eb="3">
      <t>ケイ</t>
    </rPh>
    <phoneticPr fontId="3"/>
  </si>
  <si>
    <t>ジャムパン</t>
  </si>
  <si>
    <r>
      <t>※朝食時間は、7：00～9：00（</t>
    </r>
    <r>
      <rPr>
        <b/>
        <sz val="10"/>
        <color rgb="FFFF0000"/>
        <rFont val="ＭＳ Ｐゴシック"/>
        <family val="3"/>
        <charset val="128"/>
      </rPr>
      <t>11月～3月7：30～9：00</t>
    </r>
    <r>
      <rPr>
        <sz val="10"/>
        <color theme="1"/>
        <rFont val="ＭＳ Ｐゴシック"/>
        <family val="3"/>
        <charset val="128"/>
      </rPr>
      <t>）、昼食時間は、11：00～13：00、夕食時間は、17：00～19：00となります。</t>
    </r>
    <rPh sb="1" eb="3">
      <t>チョウショク</t>
    </rPh>
    <rPh sb="3" eb="5">
      <t>ジカン</t>
    </rPh>
    <rPh sb="19" eb="20">
      <t>ツキ</t>
    </rPh>
    <rPh sb="22" eb="23">
      <t>ツキ</t>
    </rPh>
    <rPh sb="34" eb="36">
      <t>チュウショク</t>
    </rPh>
    <rPh sb="36" eb="38">
      <t>ジカン</t>
    </rPh>
    <rPh sb="52" eb="54">
      <t>ユウショク</t>
    </rPh>
    <rPh sb="54" eb="56">
      <t>ジカン</t>
    </rPh>
    <phoneticPr fontId="3"/>
  </si>
  <si>
    <t>ダブルメロン</t>
  </si>
  <si>
    <r>
      <t>※ご記入いただくお時間は</t>
    </r>
    <r>
      <rPr>
        <b/>
        <sz val="10"/>
        <color rgb="FFFF0000"/>
        <rFont val="ＭＳ Ｐゴシック"/>
        <family val="3"/>
        <charset val="128"/>
      </rPr>
      <t>受け渡しのお時間</t>
    </r>
    <r>
      <rPr>
        <sz val="10"/>
        <color theme="1"/>
        <rFont val="ＭＳ Ｐゴシック"/>
        <family val="3"/>
        <charset val="128"/>
      </rPr>
      <t>です。</t>
    </r>
    <rPh sb="2" eb="4">
      <t>キニュウ</t>
    </rPh>
    <rPh sb="9" eb="11">
      <t>ジカン</t>
    </rPh>
    <rPh sb="12" eb="13">
      <t>ウ</t>
    </rPh>
    <rPh sb="14" eb="15">
      <t>ワタ</t>
    </rPh>
    <rPh sb="18" eb="20">
      <t>ジカン</t>
    </rPh>
    <phoneticPr fontId="3"/>
  </si>
  <si>
    <t>小倉ネオ</t>
    <rPh sb="0" eb="2">
      <t>オグラ</t>
    </rPh>
    <phoneticPr fontId="2"/>
  </si>
  <si>
    <t>メロンパン</t>
  </si>
  <si>
    <t>◆　炊事材料</t>
    <rPh sb="2" eb="4">
      <t>スイジ</t>
    </rPh>
    <rPh sb="4" eb="6">
      <t>ザイリョウ</t>
    </rPh>
    <phoneticPr fontId="3"/>
  </si>
  <si>
    <r>
      <t>〇新規のご予約は利用初日の</t>
    </r>
    <r>
      <rPr>
        <b/>
        <sz val="9"/>
        <color rgb="FFFF0000"/>
        <rFont val="ＭＳ Ｐゴシック"/>
        <family val="3"/>
        <charset val="128"/>
      </rPr>
      <t>３０日前</t>
    </r>
    <r>
      <rPr>
        <sz val="9"/>
        <color theme="1"/>
        <rFont val="ＭＳ Ｐゴシック"/>
        <family val="3"/>
        <charset val="128"/>
      </rPr>
      <t>まで　おにぎりの取り消しは２０日前まで、その他の取り消しは</t>
    </r>
    <r>
      <rPr>
        <b/>
        <sz val="9"/>
        <color rgb="FFFF0000"/>
        <rFont val="ＭＳ Ｐゴシック"/>
        <family val="3"/>
        <charset val="128"/>
      </rPr>
      <t>１０日前</t>
    </r>
    <r>
      <rPr>
        <sz val="9"/>
        <color theme="1"/>
        <rFont val="ＭＳ Ｐゴシック"/>
        <family val="3"/>
        <charset val="128"/>
      </rPr>
      <t>にお願いします。　　　　　　　　　　　　　　　　　　　　　　　　　　　　その際は。E-メール又はFAX送信後、念のために下記連絡先までお電話の連絡をお願いします。　　　　　　　　　　　　　　　　　　　　　　　　　　　　　　　　　　　　　　　　　　　　　　　　　　〇食事（食堂）の予約食数の変更は、利用初日の</t>
    </r>
    <r>
      <rPr>
        <b/>
        <sz val="9"/>
        <color rgb="FFFF0000"/>
        <rFont val="ＭＳ Ｐゴシック"/>
        <family val="3"/>
        <charset val="128"/>
      </rPr>
      <t>３日前</t>
    </r>
    <r>
      <rPr>
        <sz val="9"/>
        <color theme="1"/>
        <rFont val="ＭＳ Ｐゴシック"/>
        <family val="3"/>
        <charset val="128"/>
      </rPr>
      <t>まで、野外炊事、おにぎり、ジュース等は</t>
    </r>
    <r>
      <rPr>
        <b/>
        <sz val="9"/>
        <color rgb="FFFF0000"/>
        <rFont val="ＭＳ Ｐゴシック"/>
        <family val="3"/>
        <charset val="128"/>
      </rPr>
      <t>７日前</t>
    </r>
    <r>
      <rPr>
        <sz val="9"/>
        <color theme="1"/>
        <rFont val="ＭＳ Ｐゴシック"/>
        <family val="3"/>
        <charset val="128"/>
      </rPr>
      <t xml:space="preserve">までにお願いします。　　　　　　　　　　　　　　　　　　　　　　　　　　　　　　　　〇上記期間以降の取消変更があった場合は、取消変更前の予約数で料金を頂きます。
</t>
    </r>
    <rPh sb="1" eb="3">
      <t>シンキ</t>
    </rPh>
    <rPh sb="5" eb="7">
      <t>ヨヤク</t>
    </rPh>
    <rPh sb="8" eb="10">
      <t>リヨウ</t>
    </rPh>
    <rPh sb="10" eb="12">
      <t>ショニチ</t>
    </rPh>
    <rPh sb="15" eb="16">
      <t>ニチ</t>
    </rPh>
    <rPh sb="16" eb="17">
      <t>マエ</t>
    </rPh>
    <rPh sb="25" eb="26">
      <t>ト</t>
    </rPh>
    <rPh sb="27" eb="28">
      <t>ケ</t>
    </rPh>
    <rPh sb="32" eb="34">
      <t>ニチマエ</t>
    </rPh>
    <rPh sb="39" eb="40">
      <t>タ</t>
    </rPh>
    <rPh sb="41" eb="42">
      <t>ト</t>
    </rPh>
    <rPh sb="43" eb="44">
      <t>ケ</t>
    </rPh>
    <rPh sb="48" eb="50">
      <t>ニチマエ</t>
    </rPh>
    <rPh sb="52" eb="53">
      <t>ネガ</t>
    </rPh>
    <rPh sb="88" eb="89">
      <t>サイ</t>
    </rPh>
    <rPh sb="96" eb="97">
      <t>マタ</t>
    </rPh>
    <rPh sb="101" eb="103">
      <t>ソウシン</t>
    </rPh>
    <rPh sb="103" eb="104">
      <t>ゴ</t>
    </rPh>
    <rPh sb="105" eb="106">
      <t>ネン</t>
    </rPh>
    <rPh sb="110" eb="112">
      <t>カキ</t>
    </rPh>
    <rPh sb="112" eb="115">
      <t>レンラクサキ</t>
    </rPh>
    <rPh sb="118" eb="120">
      <t>デンワ</t>
    </rPh>
    <rPh sb="121" eb="123">
      <t>レンラク</t>
    </rPh>
    <rPh sb="125" eb="126">
      <t>ネガ</t>
    </rPh>
    <rPh sb="182" eb="184">
      <t>ショクジ</t>
    </rPh>
    <rPh sb="185" eb="187">
      <t>ショクドウ</t>
    </rPh>
    <rPh sb="189" eb="191">
      <t>ヨヤク</t>
    </rPh>
    <rPh sb="191" eb="193">
      <t>ショクスウ</t>
    </rPh>
    <rPh sb="194" eb="196">
      <t>ヘンコウ</t>
    </rPh>
    <rPh sb="198" eb="200">
      <t>リヨウ</t>
    </rPh>
    <rPh sb="200" eb="202">
      <t>ショニチ</t>
    </rPh>
    <rPh sb="204" eb="206">
      <t>ニチマエ</t>
    </rPh>
    <rPh sb="209" eb="211">
      <t>ヤガイ</t>
    </rPh>
    <rPh sb="211" eb="213">
      <t>スイジ</t>
    </rPh>
    <rPh sb="223" eb="224">
      <t>トウ</t>
    </rPh>
    <rPh sb="226" eb="228">
      <t>ニチマエ</t>
    </rPh>
    <rPh sb="232" eb="233">
      <t>ネガ</t>
    </rPh>
    <rPh sb="271" eb="273">
      <t>ジョウキ</t>
    </rPh>
    <rPh sb="273" eb="275">
      <t>キカン</t>
    </rPh>
    <rPh sb="275" eb="277">
      <t>イコウ</t>
    </rPh>
    <rPh sb="278" eb="280">
      <t>トリケシ</t>
    </rPh>
    <rPh sb="280" eb="282">
      <t>ヘンコウ</t>
    </rPh>
    <rPh sb="286" eb="288">
      <t>バアイ</t>
    </rPh>
    <rPh sb="290" eb="292">
      <t>トリケシ</t>
    </rPh>
    <rPh sb="292" eb="294">
      <t>ヘンコウ</t>
    </rPh>
    <rPh sb="294" eb="295">
      <t>マエ</t>
    </rPh>
    <rPh sb="296" eb="298">
      <t>ヨヤク</t>
    </rPh>
    <rPh sb="298" eb="299">
      <t>スウ</t>
    </rPh>
    <rPh sb="300" eb="302">
      <t>リョウキン</t>
    </rPh>
    <rPh sb="303" eb="304">
      <t>イタダ</t>
    </rPh>
    <phoneticPr fontId="3"/>
  </si>
  <si>
    <t>アップルジュース</t>
  </si>
  <si>
    <t>単　価</t>
    <rPh sb="0" eb="1">
      <t>タン</t>
    </rPh>
    <rPh sb="2" eb="3">
      <t>アタイ</t>
    </rPh>
    <phoneticPr fontId="3"/>
  </si>
  <si>
    <t>班　編　成　</t>
    <rPh sb="0" eb="1">
      <t>ハン</t>
    </rPh>
    <rPh sb="2" eb="3">
      <t>ヘン</t>
    </rPh>
    <rPh sb="4" eb="5">
      <t>シゲル</t>
    </rPh>
    <phoneticPr fontId="3"/>
  </si>
  <si>
    <t>オレンジジュース</t>
  </si>
  <si>
    <t>人班</t>
    <rPh sb="0" eb="1">
      <t>ヒト</t>
    </rPh>
    <rPh sb="1" eb="2">
      <t>ハン</t>
    </rPh>
    <phoneticPr fontId="3"/>
  </si>
  <si>
    <t>班</t>
    <rPh sb="0" eb="1">
      <t>ハン</t>
    </rPh>
    <phoneticPr fontId="3"/>
  </si>
  <si>
    <t>グレープジュース</t>
  </si>
  <si>
    <t>フルーツミックスジュース</t>
  </si>
  <si>
    <t>アクエリアス　ﾍﾟｯﾄﾎﾞﾄﾙ</t>
  </si>
  <si>
    <t>緑茶（ペットボトル）</t>
    <rPh sb="0" eb="2">
      <t>リョクチャ</t>
    </rPh>
    <phoneticPr fontId="2"/>
  </si>
  <si>
    <t>麦茶（ペットボトル）</t>
    <rPh sb="0" eb="2">
      <t>ムギチャ</t>
    </rPh>
    <phoneticPr fontId="3"/>
  </si>
  <si>
    <t>食数確認</t>
    <rPh sb="0" eb="1">
      <t>ショク</t>
    </rPh>
    <rPh sb="1" eb="2">
      <t>スウ</t>
    </rPh>
    <rPh sb="2" eb="4">
      <t>カクニン</t>
    </rPh>
    <phoneticPr fontId="3"/>
  </si>
  <si>
    <t>ゼリー(60g)</t>
  </si>
  <si>
    <t>※朝食にホットドックをご注文の際は、7：00以降の受け渡しとなります。ご注意ください。</t>
    <rPh sb="1" eb="3">
      <t>チョウショク</t>
    </rPh>
    <rPh sb="12" eb="14">
      <t>チュウモン</t>
    </rPh>
    <rPh sb="15" eb="16">
      <t>サイ</t>
    </rPh>
    <rPh sb="22" eb="24">
      <t>イコウ</t>
    </rPh>
    <rPh sb="25" eb="26">
      <t>ウ</t>
    </rPh>
    <rPh sb="27" eb="28">
      <t>ワタ</t>
    </rPh>
    <rPh sb="36" eb="38">
      <t>チュウイ</t>
    </rPh>
    <phoneticPr fontId="3"/>
  </si>
  <si>
    <t>ゼリー（160g）</t>
  </si>
  <si>
    <t>◆　おにぎり、ジュース等</t>
    <rPh sb="11" eb="12">
      <t>トウ</t>
    </rPh>
    <phoneticPr fontId="3"/>
  </si>
  <si>
    <t>連絡事項</t>
    <rPh sb="0" eb="4">
      <t>レンラクジコウ</t>
    </rPh>
    <phoneticPr fontId="3"/>
  </si>
  <si>
    <t>アイスクリーム</t>
  </si>
  <si>
    <t>※　引渡時間は、8：30～17：00（夕食を食堂でご利用の場合18：30まで）となります。</t>
    <rPh sb="2" eb="4">
      <t>ヒキワタシ</t>
    </rPh>
    <rPh sb="4" eb="6">
      <t>ジカン</t>
    </rPh>
    <rPh sb="19" eb="21">
      <t>ユウショク</t>
    </rPh>
    <rPh sb="22" eb="24">
      <t>ショクドウ</t>
    </rPh>
    <rPh sb="26" eb="28">
      <t>リヨウ</t>
    </rPh>
    <rPh sb="29" eb="31">
      <t>バアイ</t>
    </rPh>
    <phoneticPr fontId="3"/>
  </si>
  <si>
    <t>※　おにぎりは一団体合計10個以上から注文できます。パンは１種類３個以上から注文できます。</t>
    <rPh sb="7" eb="8">
      <t>ヒト</t>
    </rPh>
    <rPh sb="8" eb="10">
      <t>ダンタイ</t>
    </rPh>
    <rPh sb="10" eb="12">
      <t>ゴウケイ</t>
    </rPh>
    <rPh sb="14" eb="15">
      <t>コ</t>
    </rPh>
    <rPh sb="15" eb="17">
      <t>イジョウ</t>
    </rPh>
    <rPh sb="19" eb="21">
      <t>チュウモン</t>
    </rPh>
    <rPh sb="30" eb="32">
      <t>シュルイ</t>
    </rPh>
    <rPh sb="33" eb="34">
      <t>コ</t>
    </rPh>
    <rPh sb="34" eb="36">
      <t>イジョウ</t>
    </rPh>
    <rPh sb="38" eb="40">
      <t>チュウモン</t>
    </rPh>
    <phoneticPr fontId="22"/>
  </si>
  <si>
    <r>
      <t>◆　お茶（水筒等補給用）</t>
    </r>
    <r>
      <rPr>
        <b/>
        <sz val="11"/>
        <color theme="1"/>
        <rFont val="ＭＳ Ｐゴシック"/>
        <family val="3"/>
        <charset val="128"/>
      </rPr>
      <t>※食堂ご利用時間のみとさせていただきます。</t>
    </r>
    <rPh sb="3" eb="4">
      <t>チャ</t>
    </rPh>
    <rPh sb="5" eb="7">
      <t>スイトウ</t>
    </rPh>
    <rPh sb="7" eb="8">
      <t>トウ</t>
    </rPh>
    <rPh sb="8" eb="10">
      <t>ホキュウ</t>
    </rPh>
    <rPh sb="10" eb="11">
      <t>ヨウ</t>
    </rPh>
    <rPh sb="13" eb="15">
      <t>ショクドウ</t>
    </rPh>
    <rPh sb="16" eb="18">
      <t>リヨウ</t>
    </rPh>
    <rPh sb="18" eb="20">
      <t>ジカン</t>
    </rPh>
    <phoneticPr fontId="3"/>
  </si>
  <si>
    <t>カレーライス</t>
    <phoneticPr fontId="3"/>
  </si>
  <si>
    <t>カレー材料のみ</t>
    <rPh sb="3" eb="5">
      <t>ザイリョウ</t>
    </rPh>
    <phoneticPr fontId="3"/>
  </si>
  <si>
    <t>レトルトカレー</t>
    <phoneticPr fontId="3"/>
  </si>
  <si>
    <t>ホットドッグ（1本）</t>
  </si>
  <si>
    <t>NGF2023.4</t>
    <phoneticPr fontId="3"/>
  </si>
  <si>
    <t>料金</t>
    <phoneticPr fontId="3"/>
  </si>
  <si>
    <t>ペンギンクラブ</t>
    <phoneticPr fontId="3"/>
  </si>
  <si>
    <t>123-456-789</t>
    <phoneticPr fontId="3"/>
  </si>
  <si>
    <t>春日井</t>
    <rPh sb="0" eb="3">
      <t>カスガイ</t>
    </rPh>
    <phoneticPr fontId="3"/>
  </si>
  <si>
    <t>penpen@penguin.ne.jp</t>
    <phoneticPr fontId="3"/>
  </si>
  <si>
    <t>ちらし</t>
  </si>
  <si>
    <t xml:space="preserve">〇新規のご予約は利用初日の３０日前まで　おにぎりの取り消しは２０日前まで、その他の取り消しは１０日前にお願いします。　　　　　　　　　　　　　　　　　　　　　　　　　　　　その際は。E-メール又はFAX送信後、念のために下記連絡先までお電話の連絡をお願いします。　　　　　　　　　　　　　　　　　　　　　　　　　　　　　　　　　　　　　　　　　　　　　　　　　　〇食事（食堂）の予約食数の変更は、利用初日の３日前まで、野外炊事、おにぎり、ジュース等は７日前までにお願いします。　　　　　　　　　　　　　　　　　　　　　　　　　　　　　　　　〇上記期間以降の取消変更があった場合は、取消変更前の予約数で料金を頂きます。
</t>
    <phoneticPr fontId="3"/>
  </si>
  <si>
    <t>カレーライス</t>
  </si>
  <si>
    <t>受付者</t>
    <rPh sb="0" eb="2">
      <t>ウケツケ</t>
    </rPh>
    <rPh sb="2" eb="3">
      <t>シャ</t>
    </rPh>
    <phoneticPr fontId="3"/>
  </si>
  <si>
    <t>食事等メニュー</t>
    <rPh sb="0" eb="3">
      <t>ショクジトウ</t>
    </rPh>
    <phoneticPr fontId="22"/>
  </si>
  <si>
    <t>◆　食事（食堂）</t>
    <rPh sb="2" eb="4">
      <t>ショクジ</t>
    </rPh>
    <rPh sb="5" eb="7">
      <t>ショクドウ</t>
    </rPh>
    <phoneticPr fontId="22"/>
  </si>
  <si>
    <t>2023年4月1日以降</t>
    <rPh sb="4" eb="5">
      <t>ネン</t>
    </rPh>
    <rPh sb="6" eb="7">
      <t>ガツ</t>
    </rPh>
    <rPh sb="8" eb="9">
      <t>ニチ</t>
    </rPh>
    <rPh sb="9" eb="11">
      <t>イコウ</t>
    </rPh>
    <phoneticPr fontId="22"/>
  </si>
  <si>
    <t>朝　食</t>
    <rPh sb="0" eb="1">
      <t>アサ</t>
    </rPh>
    <rPh sb="2" eb="3">
      <t>ショク</t>
    </rPh>
    <phoneticPr fontId="22"/>
  </si>
  <si>
    <t>朝食①</t>
    <rPh sb="0" eb="2">
      <t>チョウショク</t>
    </rPh>
    <phoneticPr fontId="22"/>
  </si>
  <si>
    <t>ポークソーセージ、スクランブルエッグ、ボイルキャベツ、はりはり漬け
ふりかけ、ご飯、味噌汁、バターロール、マーガリン、乳化飲料、フルーツ</t>
    <rPh sb="31" eb="32">
      <t>ヅ</t>
    </rPh>
    <rPh sb="40" eb="41">
      <t>ハン</t>
    </rPh>
    <rPh sb="42" eb="44">
      <t>ミソ</t>
    </rPh>
    <rPh sb="44" eb="45">
      <t>ジル</t>
    </rPh>
    <rPh sb="59" eb="61">
      <t>ニュウカ</t>
    </rPh>
    <rPh sb="61" eb="63">
      <t>インリョウ</t>
    </rPh>
    <phoneticPr fontId="22"/>
  </si>
  <si>
    <t>朝食②</t>
    <rPh sb="0" eb="2">
      <t>チョウショク</t>
    </rPh>
    <phoneticPr fontId="22"/>
  </si>
  <si>
    <t>チキンボール、厚焼き卵、野菜炒め、はりはり漬け
ふりかけ、ご飯、味噌汁、バターロール、マーガリン、乳化飲料、フルーツ</t>
    <rPh sb="7" eb="9">
      <t>アツヤ</t>
    </rPh>
    <rPh sb="10" eb="11">
      <t>タマゴ</t>
    </rPh>
    <rPh sb="12" eb="14">
      <t>ヤサイ</t>
    </rPh>
    <rPh sb="14" eb="15">
      <t>イタ</t>
    </rPh>
    <rPh sb="21" eb="22">
      <t>ヅ</t>
    </rPh>
    <rPh sb="49" eb="51">
      <t>ニュウカ</t>
    </rPh>
    <rPh sb="51" eb="53">
      <t>インリョウ</t>
    </rPh>
    <phoneticPr fontId="22"/>
  </si>
  <si>
    <t>昼　食</t>
    <rPh sb="0" eb="1">
      <t>ヒル</t>
    </rPh>
    <rPh sb="2" eb="3">
      <t>ショク</t>
    </rPh>
    <phoneticPr fontId="22"/>
  </si>
  <si>
    <t>カレーライス</t>
    <phoneticPr fontId="22"/>
  </si>
  <si>
    <t>カレーライス、野菜コロッケ、バニラアイス、ミニサラダ、フルーツ</t>
    <rPh sb="7" eb="9">
      <t>ヤサイ</t>
    </rPh>
    <phoneticPr fontId="22"/>
  </si>
  <si>
    <t>五目ご飯</t>
    <rPh sb="0" eb="2">
      <t>ゴモク</t>
    </rPh>
    <rPh sb="3" eb="4">
      <t>ハン</t>
    </rPh>
    <phoneticPr fontId="22"/>
  </si>
  <si>
    <t>五目ご飯、豚汁、白身フライ、ミニサラダ、フルーツ</t>
    <rPh sb="0" eb="2">
      <t>ゴモク</t>
    </rPh>
    <rPh sb="3" eb="4">
      <t>ハン</t>
    </rPh>
    <rPh sb="5" eb="6">
      <t>トン</t>
    </rPh>
    <rPh sb="6" eb="7">
      <t>ジル</t>
    </rPh>
    <rPh sb="8" eb="10">
      <t>シロミ</t>
    </rPh>
    <phoneticPr fontId="22"/>
  </si>
  <si>
    <t>炒　　飯</t>
    <rPh sb="0" eb="1">
      <t>イル</t>
    </rPh>
    <rPh sb="3" eb="4">
      <t>ハン</t>
    </rPh>
    <phoneticPr fontId="22"/>
  </si>
  <si>
    <t>炒飯、クリームシチュー、ギョーザ、ミニサラダ、フルーツ</t>
    <rPh sb="0" eb="2">
      <t>チャーハン</t>
    </rPh>
    <phoneticPr fontId="22"/>
  </si>
  <si>
    <t>ちらしずし</t>
    <phoneticPr fontId="22"/>
  </si>
  <si>
    <t>ちらしずし、吸い物（ミニソーメン）、ミニカップゼリー、フルーツ</t>
    <rPh sb="6" eb="7">
      <t>ス</t>
    </rPh>
    <rPh sb="8" eb="9">
      <t>モノ</t>
    </rPh>
    <phoneticPr fontId="22"/>
  </si>
  <si>
    <t>夕　食</t>
    <rPh sb="0" eb="1">
      <t>ユウ</t>
    </rPh>
    <rPh sb="2" eb="3">
      <t>ショク</t>
    </rPh>
    <phoneticPr fontId="22"/>
  </si>
  <si>
    <t>夕食①</t>
    <rPh sb="0" eb="2">
      <t>ユウショク</t>
    </rPh>
    <phoneticPr fontId="22"/>
  </si>
  <si>
    <t>鶏肉の唐揚げ、カレーコロッケ、シューストリングポテト、野菜の煮物、
スパゲッティ、キャベツ、はりはり漬け、ご飯、玉子スープ、フルーツ</t>
    <rPh sb="27" eb="29">
      <t>ヤサイ</t>
    </rPh>
    <rPh sb="30" eb="32">
      <t>ニモノ</t>
    </rPh>
    <rPh sb="50" eb="51">
      <t>ツ</t>
    </rPh>
    <rPh sb="54" eb="55">
      <t>ハン</t>
    </rPh>
    <rPh sb="56" eb="58">
      <t>タマゴ</t>
    </rPh>
    <phoneticPr fontId="22"/>
  </si>
  <si>
    <t>夕食②</t>
    <rPh sb="0" eb="2">
      <t>ユウショク</t>
    </rPh>
    <phoneticPr fontId="22"/>
  </si>
  <si>
    <t>ロース豚カツ、ちくわの磯辺揚げ、焼きそば、マカロニサラダ、
キャベツ、はりはり漬け、ご飯、わかめスープ、フルーツ</t>
    <rPh sb="3" eb="4">
      <t>トン</t>
    </rPh>
    <rPh sb="11" eb="13">
      <t>イソベ</t>
    </rPh>
    <rPh sb="13" eb="14">
      <t>ア</t>
    </rPh>
    <rPh sb="16" eb="17">
      <t>ヤ</t>
    </rPh>
    <rPh sb="39" eb="40">
      <t>ツ</t>
    </rPh>
    <rPh sb="43" eb="44">
      <t>ハン</t>
    </rPh>
    <phoneticPr fontId="22"/>
  </si>
  <si>
    <t>※　新規利用のご予約は、利用初日の３０日前までです。</t>
    <rPh sb="2" eb="4">
      <t>シンキ</t>
    </rPh>
    <rPh sb="4" eb="6">
      <t>リヨウ</t>
    </rPh>
    <rPh sb="8" eb="10">
      <t>ヨヤク</t>
    </rPh>
    <rPh sb="12" eb="14">
      <t>リヨウ</t>
    </rPh>
    <rPh sb="14" eb="16">
      <t>ショニチ</t>
    </rPh>
    <rPh sb="19" eb="20">
      <t>ニチ</t>
    </rPh>
    <rPh sb="20" eb="21">
      <t>マエ</t>
    </rPh>
    <phoneticPr fontId="32"/>
  </si>
  <si>
    <t>　　 なお、ご予約内容の変更の際は、eメールかFAXを送信の上、お電話での連絡をお願いします。</t>
    <rPh sb="7" eb="9">
      <t>ヨヤク</t>
    </rPh>
    <rPh sb="9" eb="11">
      <t>ナイヨウ</t>
    </rPh>
    <rPh sb="12" eb="14">
      <t>ヘンコウ</t>
    </rPh>
    <rPh sb="15" eb="16">
      <t>サイ</t>
    </rPh>
    <rPh sb="27" eb="29">
      <t>ソウシン</t>
    </rPh>
    <rPh sb="30" eb="31">
      <t>ウエ</t>
    </rPh>
    <rPh sb="33" eb="35">
      <t>デンワ</t>
    </rPh>
    <rPh sb="37" eb="39">
      <t>レンラク</t>
    </rPh>
    <rPh sb="41" eb="42">
      <t>ネガ</t>
    </rPh>
    <phoneticPr fontId="3"/>
  </si>
  <si>
    <r>
      <t>※　</t>
    </r>
    <r>
      <rPr>
        <b/>
        <sz val="10.5"/>
        <color theme="1"/>
        <rFont val="游ゴシック"/>
        <family val="3"/>
        <charset val="128"/>
        <scheme val="minor"/>
      </rPr>
      <t>３歳以上は、有料となります。</t>
    </r>
    <rPh sb="3" eb="4">
      <t>サイ</t>
    </rPh>
    <rPh sb="4" eb="6">
      <t>イジョウ</t>
    </rPh>
    <rPh sb="8" eb="10">
      <t>ユウリョウ</t>
    </rPh>
    <phoneticPr fontId="32"/>
  </si>
  <si>
    <t>※　朝食は、①又は②、夕食は、①又は②のメニューとなります。１泊でのご利用の際は、</t>
    <phoneticPr fontId="22"/>
  </si>
  <si>
    <r>
      <t xml:space="preserve"> 　  原則朝食は朝食①、夕食は夕食①となります。</t>
    </r>
    <r>
      <rPr>
        <b/>
        <sz val="10.5"/>
        <color indexed="8"/>
        <rFont val="ＭＳ Ｐゴシック"/>
        <family val="3"/>
        <charset val="128"/>
      </rPr>
      <t>（変更となるときには10日前までにご連絡します。）</t>
    </r>
    <rPh sb="9" eb="11">
      <t>チョウショク</t>
    </rPh>
    <rPh sb="16" eb="18">
      <t>ユウショク</t>
    </rPh>
    <phoneticPr fontId="22"/>
  </si>
  <si>
    <t>※　食事に関する問い合わせは管理棟２階厨房（0568-92-3920）へご連絡ください。</t>
    <rPh sb="14" eb="16">
      <t>カンリ</t>
    </rPh>
    <rPh sb="16" eb="17">
      <t>トウ</t>
    </rPh>
    <phoneticPr fontId="22"/>
  </si>
  <si>
    <t>※　食事内容が多少、変わることがあります。最新の食材成分表はホームページに掲載します。</t>
    <rPh sb="2" eb="4">
      <t>ショクジ</t>
    </rPh>
    <rPh sb="4" eb="6">
      <t>ナイヨウ</t>
    </rPh>
    <rPh sb="7" eb="9">
      <t>タショウ</t>
    </rPh>
    <rPh sb="10" eb="11">
      <t>カ</t>
    </rPh>
    <rPh sb="21" eb="23">
      <t>サイシン</t>
    </rPh>
    <rPh sb="24" eb="25">
      <t>ショク</t>
    </rPh>
    <rPh sb="25" eb="26">
      <t>ザイ</t>
    </rPh>
    <rPh sb="26" eb="29">
      <t>セイブンヒョウ</t>
    </rPh>
    <rPh sb="37" eb="39">
      <t>ケイサイ</t>
    </rPh>
    <phoneticPr fontId="22"/>
  </si>
  <si>
    <r>
      <t>★世界的な食料需要の増加等を背景に、海外ならびに国内で使用する原材料価格の高騰が続き</t>
    </r>
    <r>
      <rPr>
        <b/>
        <sz val="10.5"/>
        <color theme="1"/>
        <rFont val="游ゴシック"/>
        <family val="3"/>
        <charset val="128"/>
        <scheme val="minor"/>
      </rPr>
      <t>価格の</t>
    </r>
    <r>
      <rPr>
        <sz val="10.5"/>
        <color theme="1"/>
        <rFont val="游ゴシック"/>
        <family val="3"/>
        <charset val="128"/>
        <scheme val="minor"/>
      </rPr>
      <t>　</t>
    </r>
    <phoneticPr fontId="3"/>
  </si>
  <si>
    <r>
      <rPr>
        <b/>
        <sz val="10.5"/>
        <color theme="1"/>
        <rFont val="游ゴシック"/>
        <family val="3"/>
        <charset val="128"/>
        <scheme val="minor"/>
      </rPr>
      <t>変更</t>
    </r>
    <r>
      <rPr>
        <sz val="10.5"/>
        <color theme="1"/>
        <rFont val="游ゴシック"/>
        <family val="3"/>
        <charset val="128"/>
        <scheme val="minor"/>
      </rPr>
      <t>が十分に考えられます。　</t>
    </r>
    <r>
      <rPr>
        <b/>
        <sz val="10.5"/>
        <color theme="1"/>
        <rFont val="游ゴシック"/>
        <family val="3"/>
        <charset val="128"/>
        <scheme val="minor"/>
      </rPr>
      <t>最新の情報をHPにてご確認下さい</t>
    </r>
    <r>
      <rPr>
        <sz val="10.5"/>
        <color theme="1"/>
        <rFont val="游ゴシック"/>
        <family val="3"/>
        <charset val="128"/>
        <scheme val="minor"/>
      </rPr>
      <t>。</t>
    </r>
    <phoneticPr fontId="3"/>
  </si>
  <si>
    <r>
      <t>申し込み後の価格変更は、</t>
    </r>
    <r>
      <rPr>
        <b/>
        <sz val="10.5"/>
        <color indexed="10"/>
        <rFont val="MS UI Gothic"/>
        <family val="3"/>
        <charset val="128"/>
      </rPr>
      <t>ご利用日30日前</t>
    </r>
    <r>
      <rPr>
        <sz val="10.5"/>
        <rFont val="MS UI Gothic"/>
        <family val="3"/>
        <charset val="128"/>
      </rPr>
      <t>までに</t>
    </r>
    <r>
      <rPr>
        <b/>
        <sz val="10.5"/>
        <color indexed="10"/>
        <rFont val="MS UI Gothic"/>
        <family val="3"/>
        <charset val="128"/>
      </rPr>
      <t>直接ご連絡</t>
    </r>
    <r>
      <rPr>
        <sz val="10.5"/>
        <rFont val="MS UI Gothic"/>
        <family val="3"/>
        <charset val="128"/>
      </rPr>
      <t>致します。</t>
    </r>
    <phoneticPr fontId="22"/>
  </si>
  <si>
    <t>ご理解のほどよろしくお願いいたします。</t>
  </si>
  <si>
    <t>◆　炊事材料</t>
    <rPh sb="2" eb="4">
      <t>スイジ</t>
    </rPh>
    <rPh sb="4" eb="6">
      <t>ザイリョウ</t>
    </rPh>
    <phoneticPr fontId="22"/>
  </si>
  <si>
    <t>お米120ｇは約0.8合になります</t>
    <rPh sb="1" eb="2">
      <t>コメ</t>
    </rPh>
    <rPh sb="7" eb="8">
      <t>ヤク</t>
    </rPh>
    <rPh sb="11" eb="12">
      <t>ゴウ</t>
    </rPh>
    <phoneticPr fontId="22"/>
  </si>
  <si>
    <t>カレールー、豚肉、玉ねぎ、じゃがいも、にんじん、お米（120g）、福神漬</t>
    <rPh sb="6" eb="8">
      <t>ブタニク</t>
    </rPh>
    <rPh sb="9" eb="10">
      <t>タマ</t>
    </rPh>
    <rPh sb="25" eb="26">
      <t>コメ</t>
    </rPh>
    <rPh sb="33" eb="36">
      <t>フクジンヅ</t>
    </rPh>
    <phoneticPr fontId="22"/>
  </si>
  <si>
    <t>カレーのみ</t>
    <phoneticPr fontId="22"/>
  </si>
  <si>
    <t>ホットドック</t>
    <phoneticPr fontId="22"/>
  </si>
  <si>
    <t>ドックパン、ウインナー、キャベツ</t>
    <phoneticPr fontId="3"/>
  </si>
  <si>
    <t>◆　その他メニュー</t>
    <rPh sb="4" eb="5">
      <t>タ</t>
    </rPh>
    <phoneticPr fontId="22"/>
  </si>
  <si>
    <t>菓子パン</t>
    <rPh sb="0" eb="2">
      <t>カシ</t>
    </rPh>
    <phoneticPr fontId="22"/>
  </si>
  <si>
    <t>アンパン、クリームパン、ジャムパン、ダブルメロン、小倉ネオ、メロンパン</t>
    <rPh sb="25" eb="27">
      <t>オグラ</t>
    </rPh>
    <phoneticPr fontId="22"/>
  </si>
  <si>
    <t>ジュース等</t>
    <rPh sb="4" eb="5">
      <t>トウ</t>
    </rPh>
    <phoneticPr fontId="22"/>
  </si>
  <si>
    <t>紙パック(200ml)</t>
    <rPh sb="0" eb="1">
      <t>カミ</t>
    </rPh>
    <phoneticPr fontId="22"/>
  </si>
  <si>
    <t>果汁100％：アップル  ・オレンジ  ・グレープ  ・ミックスフルーツ</t>
    <phoneticPr fontId="22"/>
  </si>
  <si>
    <t>ペットボトル飲料</t>
    <rPh sb="6" eb="8">
      <t>インリョウ</t>
    </rPh>
    <phoneticPr fontId="22"/>
  </si>
  <si>
    <t>アクエリアス、緑茶、麦茶</t>
    <rPh sb="7" eb="9">
      <t>リョクチャ</t>
    </rPh>
    <rPh sb="10" eb="12">
      <t>ムギチャ</t>
    </rPh>
    <phoneticPr fontId="22"/>
  </si>
  <si>
    <t>ゼリー</t>
    <phoneticPr fontId="22"/>
  </si>
  <si>
    <t>（60g）</t>
    <phoneticPr fontId="22"/>
  </si>
  <si>
    <t>青リンゴゼリー</t>
    <rPh sb="0" eb="1">
      <t>アオ</t>
    </rPh>
    <phoneticPr fontId="22"/>
  </si>
  <si>
    <t>（160g）</t>
    <phoneticPr fontId="22"/>
  </si>
  <si>
    <t>ももゼリー（果肉入り）</t>
    <rPh sb="6" eb="8">
      <t>カニク</t>
    </rPh>
    <rPh sb="8" eb="9">
      <t>イ</t>
    </rPh>
    <phoneticPr fontId="22"/>
  </si>
  <si>
    <t>アイスクリーム（90ml)）</t>
    <phoneticPr fontId="22"/>
  </si>
  <si>
    <t>バニラ（カップ）</t>
    <phoneticPr fontId="22"/>
  </si>
  <si>
    <t>おにぎり</t>
    <phoneticPr fontId="22"/>
  </si>
  <si>
    <t>梅、こんぶ、おかか、ツナマヨ、鮭、しぐれ</t>
    <rPh sb="0" eb="1">
      <t>ウメ</t>
    </rPh>
    <rPh sb="15" eb="16">
      <t>シャケ</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</si>
</sst>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yyyy/m/d\ h:mm;@"/>
    <numFmt numFmtId="178" formatCode="@&quot; 様&quot;"/>
    <numFmt numFmtId="179" formatCode="##,###&quot; 円&quot;"/>
    <numFmt numFmtId="180" formatCode="&quot;(@&quot;##,##0&quot;)&quot;"/>
    <numFmt numFmtId="181" formatCode="&quot;¥&quot;##,##0&quot;-&quot;"/>
    <numFmt numFmtId="182" formatCode="###&quot; 円&quot;"/>
  </numFmts>
  <fonts count="38">
    <font>
      <sz val="11"/>
      <color theme="1"/>
      <name val="游ゴシック"/>
      <family val="2"/>
      <charset val="128"/>
      <scheme val="minor"/>
    </font>
    <font>
      <sz val="11"/>
      <color theme="1"/>
      <name val="游ゴシック"/>
      <family val="2"/>
      <charset val="128"/>
      <scheme val="minor"/>
    </font>
    <font>
      <b/>
      <sz val="16"/>
      <color theme="0"/>
      <name val="ＭＳ Ｐゴシック"/>
      <family val="3"/>
      <charset val="128"/>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10.5"/>
      <color theme="1"/>
      <name val="游ゴシック"/>
      <family val="3"/>
      <charset val="128"/>
      <scheme val="minor"/>
    </font>
    <font>
      <sz val="9"/>
      <color theme="1"/>
      <name val="ＭＳ Ｐゴシック"/>
      <family val="3"/>
      <charset val="128"/>
    </font>
    <font>
      <sz val="10"/>
      <color theme="1"/>
      <name val="ＭＳ Ｐゴシック"/>
      <family val="3"/>
      <charset val="128"/>
    </font>
    <font>
      <sz val="10"/>
      <color theme="1"/>
      <name val="游ゴシック"/>
      <family val="3"/>
      <charset val="128"/>
      <scheme val="minor"/>
    </font>
    <font>
      <b/>
      <sz val="11"/>
      <name val="ＭＳ Ｐゴシック"/>
      <family val="3"/>
      <charset val="128"/>
    </font>
    <font>
      <b/>
      <sz val="10"/>
      <color rgb="FFFF0000"/>
      <name val="ＭＳ Ｐゴシック"/>
      <family val="3"/>
      <charset val="128"/>
    </font>
    <font>
      <b/>
      <sz val="9"/>
      <color rgb="FFFF0000"/>
      <name val="ＭＳ Ｐゴシック"/>
      <family val="3"/>
      <charset val="128"/>
    </font>
    <font>
      <sz val="10.5"/>
      <color indexed="8"/>
      <name val="ＭＳ Ｐゴシック"/>
      <family val="3"/>
      <charset val="128"/>
    </font>
    <font>
      <sz val="8"/>
      <color theme="1"/>
      <name val="ＭＳ Ｐゴシック"/>
      <family val="3"/>
      <charset val="128"/>
    </font>
    <font>
      <sz val="8"/>
      <color theme="1"/>
      <name val="游ゴシック"/>
      <family val="3"/>
      <charset val="128"/>
      <scheme val="minor"/>
    </font>
    <font>
      <sz val="10.5"/>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ＭＳ Ｐゴシック"/>
      <family val="3"/>
      <charset val="128"/>
    </font>
    <font>
      <b/>
      <sz val="20"/>
      <name val="ＭＳ Ｐゴシック"/>
      <family val="3"/>
      <charset val="128"/>
    </font>
    <font>
      <sz val="11"/>
      <color indexed="8"/>
      <name val="ＭＳ Ｐゴシック"/>
      <family val="3"/>
      <charset val="128"/>
    </font>
    <font>
      <b/>
      <sz val="10"/>
      <color indexed="81"/>
      <name val="MS P ゴシック"/>
      <family val="3"/>
      <charset val="128"/>
    </font>
    <font>
      <sz val="10"/>
      <color indexed="81"/>
      <name val="MS P ゴシック"/>
      <family val="3"/>
      <charset val="128"/>
    </font>
    <font>
      <u/>
      <sz val="11"/>
      <color theme="10"/>
      <name val="游ゴシック"/>
      <family val="2"/>
      <charset val="128"/>
      <scheme val="minor"/>
    </font>
    <font>
      <sz val="16"/>
      <color theme="1"/>
      <name val="游ゴシック"/>
      <family val="3"/>
      <charset val="128"/>
      <scheme val="minor"/>
    </font>
    <font>
      <b/>
      <sz val="10.5"/>
      <color rgb="FFFF0000"/>
      <name val="游ゴシック"/>
      <family val="3"/>
      <charset val="128"/>
      <scheme val="minor"/>
    </font>
    <font>
      <sz val="9"/>
      <color theme="1"/>
      <name val="游ゴシック"/>
      <family val="3"/>
      <charset val="128"/>
      <scheme val="minor"/>
    </font>
    <font>
      <sz val="6"/>
      <name val="游ゴシック"/>
      <family val="3"/>
      <charset val="128"/>
      <scheme val="minor"/>
    </font>
    <font>
      <b/>
      <sz val="10.5"/>
      <color theme="1"/>
      <name val="游ゴシック"/>
      <family val="3"/>
      <charset val="128"/>
      <scheme val="minor"/>
    </font>
    <font>
      <b/>
      <sz val="10.5"/>
      <color indexed="8"/>
      <name val="ＭＳ Ｐゴシック"/>
      <family val="3"/>
      <charset val="128"/>
    </font>
    <font>
      <sz val="10.5"/>
      <name val="MS UI Gothic"/>
      <family val="3"/>
      <charset val="128"/>
    </font>
    <font>
      <b/>
      <sz val="10.5"/>
      <color indexed="10"/>
      <name val="MS UI Gothic"/>
      <family val="3"/>
      <charset val="128"/>
    </font>
    <font>
      <sz val="12"/>
      <name val="MS UI Gothic"/>
      <family val="3"/>
      <charset val="128"/>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indexed="9"/>
        <bgColor indexed="64"/>
      </patternFill>
    </fill>
  </fills>
  <borders count="84">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1" fillId="0" borderId="0">
      <alignment vertical="center"/>
    </xf>
    <xf numFmtId="0" fontId="28" fillId="0" borderId="0" applyNumberFormat="0" applyFill="0" applyBorder="0" applyAlignment="0" applyProtection="0">
      <alignment vertical="center"/>
    </xf>
  </cellStyleXfs>
  <cellXfs count="382">
    <xf numFmtId="0" fontId="0" fillId="0" borderId="0" xfId="0">
      <alignment vertical="center"/>
    </xf>
    <xf numFmtId="0" fontId="4" fillId="3" borderId="0" xfId="0" applyFont="1" applyFill="1">
      <alignment vertical="center"/>
    </xf>
    <xf numFmtId="0" fontId="5" fillId="4" borderId="1" xfId="0" applyFont="1" applyFill="1" applyBorder="1" applyAlignment="1" applyProtection="1">
      <alignment horizontal="center" vertical="center"/>
      <protection locked="0"/>
    </xf>
    <xf numFmtId="0" fontId="6" fillId="3" borderId="0" xfId="0" applyFont="1" applyFill="1" applyAlignment="1">
      <alignment horizontal="center" vertical="center"/>
    </xf>
    <xf numFmtId="0" fontId="7" fillId="3" borderId="0" xfId="0" applyFont="1" applyFill="1" applyAlignment="1">
      <alignment horizontal="left" vertical="center"/>
    </xf>
    <xf numFmtId="177" fontId="0" fillId="0" borderId="0" xfId="0" applyNumberFormat="1" applyAlignment="1">
      <alignment horizontal="right" vertical="center"/>
    </xf>
    <xf numFmtId="0" fontId="4" fillId="3" borderId="13" xfId="0" applyFont="1" applyFill="1" applyBorder="1">
      <alignment vertical="center"/>
    </xf>
    <xf numFmtId="0" fontId="4" fillId="3" borderId="14" xfId="0" applyFont="1" applyFill="1" applyBorder="1" applyAlignment="1">
      <alignment horizontal="center" vertical="center"/>
    </xf>
    <xf numFmtId="0" fontId="4" fillId="3" borderId="21" xfId="0" applyFont="1" applyFill="1" applyBorder="1">
      <alignment vertical="center"/>
    </xf>
    <xf numFmtId="0" fontId="10" fillId="0" borderId="22" xfId="0" applyFont="1" applyBorder="1" applyAlignment="1">
      <alignment horizontal="left" vertical="center"/>
    </xf>
    <xf numFmtId="179" fontId="10" fillId="0" borderId="21" xfId="0" applyNumberFormat="1" applyFont="1" applyBorder="1" applyAlignment="1">
      <alignment horizontal="right" vertical="center"/>
    </xf>
    <xf numFmtId="0" fontId="7" fillId="3" borderId="0" xfId="0" applyFont="1" applyFill="1">
      <alignment vertical="center"/>
    </xf>
    <xf numFmtId="0" fontId="11" fillId="3" borderId="0" xfId="0" applyFont="1" applyFill="1">
      <alignment vertical="center"/>
    </xf>
    <xf numFmtId="0" fontId="4" fillId="3" borderId="0" xfId="0" applyFont="1" applyFill="1" applyAlignment="1">
      <alignment horizontal="center" vertical="center"/>
    </xf>
    <xf numFmtId="56" fontId="4" fillId="3" borderId="14" xfId="0" applyNumberFormat="1" applyFont="1" applyFill="1" applyBorder="1" applyAlignment="1">
      <alignment horizontal="center" vertical="center"/>
    </xf>
    <xf numFmtId="0" fontId="10" fillId="0" borderId="21" xfId="0" applyFont="1" applyBorder="1">
      <alignment vertical="center"/>
    </xf>
    <xf numFmtId="179" fontId="10" fillId="0" borderId="21" xfId="0" applyNumberFormat="1" applyFont="1" applyBorder="1">
      <alignment vertical="center"/>
    </xf>
    <xf numFmtId="56" fontId="12" fillId="3" borderId="0" xfId="0" applyNumberFormat="1" applyFont="1" applyFill="1" applyAlignment="1">
      <alignment horizontal="left" vertical="center"/>
    </xf>
    <xf numFmtId="56" fontId="4" fillId="3" borderId="0" xfId="0" applyNumberFormat="1" applyFont="1" applyFill="1" applyAlignment="1">
      <alignment horizontal="center" vertical="center"/>
    </xf>
    <xf numFmtId="20" fontId="4" fillId="3" borderId="0" xfId="0" applyNumberFormat="1" applyFont="1" applyFill="1" applyAlignment="1">
      <alignment horizontal="center" vertical="center"/>
    </xf>
    <xf numFmtId="38" fontId="4" fillId="3" borderId="0" xfId="1" applyFont="1" applyFill="1">
      <alignment vertical="center"/>
    </xf>
    <xf numFmtId="0" fontId="17" fillId="0" borderId="21" xfId="0" applyFont="1" applyBorder="1" applyAlignment="1">
      <alignment vertical="center" shrinkToFit="1"/>
    </xf>
    <xf numFmtId="0" fontId="4" fillId="5" borderId="6" xfId="0" applyFont="1" applyFill="1" applyBorder="1" applyAlignment="1">
      <alignment horizontal="center" vertical="center" shrinkToFit="1"/>
    </xf>
    <xf numFmtId="0" fontId="4" fillId="3" borderId="0" xfId="0" applyFont="1" applyFill="1" applyAlignment="1">
      <alignment vertical="top" wrapText="1"/>
    </xf>
    <xf numFmtId="56" fontId="4" fillId="3" borderId="4" xfId="0" applyNumberFormat="1" applyFont="1" applyFill="1" applyBorder="1" applyAlignment="1">
      <alignment horizontal="center" vertical="center"/>
    </xf>
    <xf numFmtId="0" fontId="4" fillId="3" borderId="22" xfId="0" applyFont="1" applyFill="1" applyBorder="1" applyProtection="1">
      <alignment vertical="center"/>
      <protection locked="0"/>
    </xf>
    <xf numFmtId="0" fontId="4" fillId="3" borderId="1" xfId="0" applyFont="1" applyFill="1" applyBorder="1" applyAlignment="1">
      <alignment horizontal="center" vertical="center" shrinkToFit="1"/>
    </xf>
    <xf numFmtId="0" fontId="4" fillId="3" borderId="42" xfId="0" applyFont="1" applyFill="1" applyBorder="1" applyProtection="1">
      <alignment vertical="center"/>
      <protection locked="0"/>
    </xf>
    <xf numFmtId="0" fontId="4" fillId="3" borderId="42" xfId="0" applyFont="1" applyFill="1" applyBorder="1" applyAlignment="1">
      <alignment horizontal="center" vertical="center"/>
    </xf>
    <xf numFmtId="0" fontId="4" fillId="3" borderId="0" xfId="0" applyFont="1" applyFill="1" applyAlignment="1">
      <alignment vertical="top"/>
    </xf>
    <xf numFmtId="56" fontId="4" fillId="3" borderId="42" xfId="0" applyNumberFormat="1" applyFont="1" applyFill="1" applyBorder="1" applyAlignment="1">
      <alignment horizontal="center" vertical="center"/>
    </xf>
    <xf numFmtId="0" fontId="4" fillId="3" borderId="2" xfId="0" applyFont="1" applyFill="1" applyBorder="1" applyProtection="1">
      <alignment vertical="center"/>
      <protection locked="0"/>
    </xf>
    <xf numFmtId="0" fontId="4" fillId="3" borderId="59" xfId="0" applyFont="1" applyFill="1" applyBorder="1" applyAlignment="1">
      <alignment horizontal="center" vertical="center" shrinkToFit="1"/>
    </xf>
    <xf numFmtId="0" fontId="4" fillId="3" borderId="0" xfId="0" applyFont="1" applyFill="1" applyProtection="1">
      <alignment vertical="center"/>
      <protection locked="0"/>
    </xf>
    <xf numFmtId="0" fontId="10" fillId="0" borderId="14" xfId="0" applyFont="1" applyBorder="1">
      <alignment vertical="center"/>
    </xf>
    <xf numFmtId="179" fontId="10" fillId="0" borderId="14" xfId="0" applyNumberFormat="1" applyFont="1" applyBorder="1">
      <alignment vertical="center"/>
    </xf>
    <xf numFmtId="56" fontId="4" fillId="3" borderId="48" xfId="0" applyNumberFormat="1" applyFont="1" applyFill="1" applyBorder="1" applyAlignment="1">
      <alignment horizontal="center" vertical="center"/>
    </xf>
    <xf numFmtId="0" fontId="4" fillId="3" borderId="46" xfId="0" applyFont="1" applyFill="1" applyBorder="1" applyProtection="1">
      <alignment vertical="center"/>
      <protection locked="0"/>
    </xf>
    <xf numFmtId="0" fontId="4" fillId="3" borderId="47" xfId="0" applyFont="1" applyFill="1" applyBorder="1" applyAlignment="1">
      <alignment horizontal="center" vertical="center" shrinkToFit="1"/>
    </xf>
    <xf numFmtId="0" fontId="4" fillId="3" borderId="48" xfId="0" applyFont="1" applyFill="1" applyBorder="1" applyProtection="1">
      <alignment vertical="center"/>
      <protection locked="0"/>
    </xf>
    <xf numFmtId="0" fontId="4" fillId="3" borderId="48" xfId="0" applyFont="1" applyFill="1" applyBorder="1" applyAlignment="1">
      <alignment horizontal="center" vertical="center"/>
    </xf>
    <xf numFmtId="0" fontId="11" fillId="3" borderId="0" xfId="0" applyFont="1" applyFill="1" applyAlignment="1" applyProtection="1">
      <alignment vertical="top" wrapText="1"/>
      <protection locked="0"/>
    </xf>
    <xf numFmtId="0" fontId="4" fillId="3" borderId="21" xfId="0" applyFont="1" applyFill="1" applyBorder="1" applyAlignment="1">
      <alignment horizontal="center" vertical="center"/>
    </xf>
    <xf numFmtId="0" fontId="4" fillId="3" borderId="21" xfId="0" applyFont="1" applyFill="1" applyBorder="1" applyProtection="1">
      <alignment vertical="center"/>
      <protection locked="0"/>
    </xf>
    <xf numFmtId="0" fontId="20" fillId="0" borderId="22" xfId="0" applyFont="1" applyBorder="1">
      <alignment vertical="center"/>
    </xf>
    <xf numFmtId="0" fontId="20" fillId="0" borderId="21" xfId="0" applyFont="1" applyBorder="1">
      <alignment vertical="center"/>
    </xf>
    <xf numFmtId="56" fontId="11" fillId="3" borderId="0" xfId="0" applyNumberFormat="1" applyFont="1" applyFill="1" applyAlignment="1">
      <alignment horizontal="left" vertical="center"/>
    </xf>
    <xf numFmtId="38" fontId="4" fillId="3" borderId="29" xfId="1" applyFont="1" applyFill="1" applyBorder="1">
      <alignment vertical="center"/>
    </xf>
    <xf numFmtId="38" fontId="4" fillId="3" borderId="3" xfId="1" applyFont="1" applyFill="1" applyBorder="1">
      <alignment vertical="center"/>
    </xf>
    <xf numFmtId="20" fontId="4" fillId="3" borderId="3" xfId="0" applyNumberFormat="1" applyFont="1" applyFill="1" applyBorder="1" applyAlignment="1">
      <alignment horizontal="center" vertical="center"/>
    </xf>
    <xf numFmtId="0" fontId="4" fillId="3" borderId="3" xfId="0" applyFont="1" applyFill="1" applyBorder="1">
      <alignment vertical="center"/>
    </xf>
    <xf numFmtId="0" fontId="4" fillId="3" borderId="20" xfId="0" applyFont="1" applyFill="1" applyBorder="1">
      <alignment vertical="center"/>
    </xf>
    <xf numFmtId="0" fontId="19" fillId="0" borderId="0" xfId="2" applyFont="1">
      <alignment vertical="center"/>
    </xf>
    <xf numFmtId="0" fontId="0" fillId="3" borderId="0" xfId="0" applyFill="1" applyAlignment="1">
      <alignment horizontal="left" vertical="top"/>
    </xf>
    <xf numFmtId="0" fontId="8" fillId="3" borderId="0" xfId="0" applyFont="1" applyFill="1" applyAlignment="1">
      <alignment horizontal="right" vertical="center"/>
    </xf>
    <xf numFmtId="20" fontId="4" fillId="3" borderId="0" xfId="0" applyNumberFormat="1" applyFont="1" applyFill="1">
      <alignment vertical="center"/>
    </xf>
    <xf numFmtId="0" fontId="25" fillId="7" borderId="21" xfId="0" applyFont="1" applyFill="1" applyBorder="1">
      <alignment vertical="center"/>
    </xf>
    <xf numFmtId="182" fontId="25" fillId="7" borderId="21" xfId="0" applyNumberFormat="1" applyFont="1" applyFill="1" applyBorder="1">
      <alignment vertical="center"/>
    </xf>
    <xf numFmtId="56" fontId="4" fillId="3" borderId="18" xfId="0" applyNumberFormat="1" applyFont="1" applyFill="1" applyBorder="1" applyAlignment="1">
      <alignment horizontal="center" vertical="center"/>
    </xf>
    <xf numFmtId="56" fontId="4" fillId="3" borderId="0" xfId="0" applyNumberFormat="1" applyFont="1" applyFill="1" applyAlignment="1" applyProtection="1">
      <alignment horizontal="center" vertical="center"/>
      <protection locked="0"/>
    </xf>
    <xf numFmtId="20" fontId="4" fillId="3" borderId="0" xfId="0" applyNumberFormat="1" applyFont="1" applyFill="1" applyAlignment="1" applyProtection="1">
      <alignment horizontal="center" vertical="center"/>
      <protection locked="0"/>
    </xf>
    <xf numFmtId="20" fontId="4" fillId="3" borderId="0" xfId="0" applyNumberFormat="1" applyFont="1" applyFill="1" applyProtection="1">
      <alignment vertical="center"/>
      <protection locked="0"/>
    </xf>
    <xf numFmtId="0" fontId="29" fillId="0" borderId="0" xfId="2" applyFont="1">
      <alignment vertical="center"/>
    </xf>
    <xf numFmtId="0" fontId="10" fillId="0" borderId="0" xfId="2" applyFont="1" applyAlignment="1">
      <alignment horizontal="center" vertical="center"/>
    </xf>
    <xf numFmtId="0" fontId="30" fillId="0" borderId="0" xfId="2" applyFont="1">
      <alignment vertical="center"/>
    </xf>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right" vertical="center"/>
    </xf>
    <xf numFmtId="0" fontId="10" fillId="0" borderId="79" xfId="2" applyFont="1" applyBorder="1" applyAlignment="1">
      <alignment horizontal="center" vertical="center" shrinkToFit="1"/>
    </xf>
    <xf numFmtId="0" fontId="31" fillId="0" borderId="79" xfId="2" applyFont="1" applyBorder="1" applyAlignment="1">
      <alignment horizontal="left" vertical="center" wrapText="1"/>
    </xf>
    <xf numFmtId="0" fontId="10" fillId="0" borderId="80" xfId="2" applyFont="1" applyBorder="1" applyAlignment="1">
      <alignment horizontal="center" vertical="center" shrinkToFit="1"/>
    </xf>
    <xf numFmtId="0" fontId="31" fillId="0" borderId="81" xfId="2" applyFont="1" applyBorder="1" applyAlignment="1">
      <alignment vertical="center" wrapText="1"/>
    </xf>
    <xf numFmtId="0" fontId="10" fillId="0" borderId="79" xfId="2" applyFont="1" applyBorder="1" applyAlignment="1">
      <alignment horizontal="center" vertical="center"/>
    </xf>
    <xf numFmtId="0" fontId="31" fillId="0" borderId="79" xfId="2" applyFont="1" applyBorder="1">
      <alignment vertical="center"/>
    </xf>
    <xf numFmtId="0" fontId="10" fillId="0" borderId="83" xfId="2" applyFont="1" applyBorder="1" applyAlignment="1">
      <alignment horizontal="center" vertical="center"/>
    </xf>
    <xf numFmtId="0" fontId="31" fillId="0" borderId="83" xfId="2" applyFont="1" applyBorder="1">
      <alignment vertical="center"/>
    </xf>
    <xf numFmtId="0" fontId="10" fillId="0" borderId="81" xfId="2" applyFont="1" applyBorder="1" applyAlignment="1">
      <alignment horizontal="center" vertical="center"/>
    </xf>
    <xf numFmtId="0" fontId="31" fillId="0" borderId="81" xfId="2" applyFont="1" applyBorder="1">
      <alignment vertical="center"/>
    </xf>
    <xf numFmtId="0" fontId="10" fillId="0" borderId="78" xfId="2" applyFont="1" applyBorder="1" applyAlignment="1">
      <alignment horizontal="center" vertical="center" shrinkToFit="1"/>
    </xf>
    <xf numFmtId="0" fontId="31" fillId="0" borderId="79" xfId="2" applyFont="1" applyBorder="1" applyAlignment="1">
      <alignment vertical="center" wrapText="1"/>
    </xf>
    <xf numFmtId="0" fontId="10" fillId="0" borderId="81" xfId="2" applyFont="1" applyBorder="1" applyAlignment="1">
      <alignment horizontal="center" vertical="center" shrinkToFit="1"/>
    </xf>
    <xf numFmtId="0" fontId="10" fillId="0" borderId="0" xfId="2" applyFont="1" applyAlignment="1">
      <alignment horizontal="center" vertical="center" shrinkToFit="1"/>
    </xf>
    <xf numFmtId="182" fontId="10" fillId="0" borderId="0" xfId="2" applyNumberFormat="1" applyFont="1" applyAlignment="1">
      <alignment horizontal="right" vertical="center"/>
    </xf>
    <xf numFmtId="0" fontId="31" fillId="0" borderId="0" xfId="2" applyFont="1" applyAlignment="1">
      <alignment vertical="center" wrapText="1"/>
    </xf>
    <xf numFmtId="0" fontId="31" fillId="0" borderId="0" xfId="2" applyFont="1">
      <alignment vertical="center"/>
    </xf>
    <xf numFmtId="0" fontId="37" fillId="0" borderId="0" xfId="0" applyFont="1">
      <alignment vertical="center"/>
    </xf>
    <xf numFmtId="0" fontId="10" fillId="0" borderId="21" xfId="2" applyFont="1" applyBorder="1">
      <alignment vertical="center"/>
    </xf>
    <xf numFmtId="182" fontId="10" fillId="0" borderId="21" xfId="2" applyNumberFormat="1" applyFont="1" applyBorder="1">
      <alignment vertical="center"/>
    </xf>
    <xf numFmtId="0" fontId="10" fillId="0" borderId="21" xfId="2" applyFont="1" applyBorder="1" applyAlignment="1">
      <alignment vertical="center" shrinkToFit="1"/>
    </xf>
    <xf numFmtId="0" fontId="10" fillId="0" borderId="79" xfId="2" applyFont="1" applyBorder="1">
      <alignment vertical="center"/>
    </xf>
    <xf numFmtId="182" fontId="10" fillId="0" borderId="79" xfId="2" applyNumberFormat="1" applyFont="1" applyBorder="1">
      <alignment vertical="center"/>
    </xf>
    <xf numFmtId="0" fontId="10" fillId="0" borderId="79" xfId="2" applyFont="1" applyBorder="1" applyAlignment="1">
      <alignment vertical="center" shrinkToFit="1"/>
    </xf>
    <xf numFmtId="0" fontId="10" fillId="0" borderId="81" xfId="2" applyFont="1" applyBorder="1">
      <alignment vertical="center"/>
    </xf>
    <xf numFmtId="182" fontId="10" fillId="0" borderId="81" xfId="2" applyNumberFormat="1" applyFont="1" applyBorder="1">
      <alignment vertical="center"/>
    </xf>
    <xf numFmtId="0" fontId="10" fillId="0" borderId="81" xfId="2" applyFont="1" applyBorder="1" applyAlignment="1">
      <alignment vertical="center" shrinkToFit="1"/>
    </xf>
    <xf numFmtId="0" fontId="21" fillId="0" borderId="81" xfId="2" applyBorder="1">
      <alignment vertical="center"/>
    </xf>
    <xf numFmtId="182" fontId="10" fillId="0" borderId="21" xfId="2" applyNumberFormat="1" applyFont="1" applyBorder="1" applyAlignment="1">
      <alignment horizontal="right" vertical="center"/>
    </xf>
    <xf numFmtId="0" fontId="4" fillId="3" borderId="0" xfId="0" applyFont="1" applyFill="1" applyAlignment="1">
      <alignment horizontal="right" vertical="center"/>
    </xf>
    <xf numFmtId="56" fontId="4" fillId="3" borderId="67" xfId="0" applyNumberFormat="1" applyFont="1" applyFill="1" applyBorder="1" applyAlignment="1" applyProtection="1">
      <alignment horizontal="center" vertical="center"/>
      <protection locked="0"/>
    </xf>
    <xf numFmtId="56" fontId="4" fillId="3" borderId="33" xfId="0" applyNumberFormat="1" applyFont="1" applyFill="1" applyBorder="1" applyAlignment="1" applyProtection="1">
      <alignment horizontal="center" vertical="center"/>
      <protection locked="0"/>
    </xf>
    <xf numFmtId="20" fontId="4" fillId="3" borderId="17" xfId="0" applyNumberFormat="1" applyFont="1" applyFill="1" applyBorder="1" applyAlignment="1" applyProtection="1">
      <alignment horizontal="center" vertical="center"/>
      <protection locked="0"/>
    </xf>
    <xf numFmtId="20" fontId="4" fillId="3" borderId="33" xfId="0" applyNumberFormat="1" applyFont="1" applyFill="1" applyBorder="1" applyAlignment="1" applyProtection="1">
      <alignment horizontal="center" vertical="center"/>
      <protection locked="0"/>
    </xf>
    <xf numFmtId="20" fontId="4" fillId="3" borderId="17" xfId="0" applyNumberFormat="1" applyFont="1" applyFill="1" applyBorder="1" applyProtection="1">
      <alignment vertical="center"/>
      <protection locked="0"/>
    </xf>
    <xf numFmtId="0" fontId="4" fillId="3" borderId="33" xfId="0" applyFont="1" applyFill="1" applyBorder="1" applyProtection="1">
      <alignment vertical="center"/>
      <protection locked="0"/>
    </xf>
    <xf numFmtId="0" fontId="4" fillId="3" borderId="68" xfId="0" applyFont="1" applyFill="1" applyBorder="1" applyProtection="1">
      <alignment vertical="center"/>
      <protection locked="0"/>
    </xf>
    <xf numFmtId="0" fontId="4" fillId="0" borderId="0" xfId="0" applyFont="1" applyAlignment="1">
      <alignment horizontal="center" vertical="center" textRotation="255"/>
    </xf>
    <xf numFmtId="0" fontId="4" fillId="0" borderId="0" xfId="0" applyFont="1" applyAlignment="1" applyProtection="1">
      <alignment horizontal="center" vertical="center"/>
      <protection locked="0"/>
    </xf>
    <xf numFmtId="56" fontId="4" fillId="3" borderId="58" xfId="0" applyNumberFormat="1" applyFont="1" applyFill="1" applyBorder="1" applyAlignment="1" applyProtection="1">
      <alignment horizontal="center" vertical="center"/>
      <protection locked="0"/>
    </xf>
    <xf numFmtId="56" fontId="4" fillId="3" borderId="1" xfId="0" applyNumberFormat="1" applyFont="1" applyFill="1" applyBorder="1" applyAlignment="1" applyProtection="1">
      <alignment horizontal="center" vertical="center"/>
      <protection locked="0"/>
    </xf>
    <xf numFmtId="20" fontId="4" fillId="3" borderId="22" xfId="0" applyNumberFormat="1" applyFont="1" applyFill="1" applyBorder="1" applyAlignment="1" applyProtection="1">
      <alignment horizontal="center" vertical="center"/>
      <protection locked="0"/>
    </xf>
    <xf numFmtId="20" fontId="4" fillId="3" borderId="1" xfId="0" applyNumberFormat="1" applyFont="1" applyFill="1" applyBorder="1" applyAlignment="1" applyProtection="1">
      <alignment horizontal="center" vertical="center"/>
      <protection locked="0"/>
    </xf>
    <xf numFmtId="20" fontId="4" fillId="3" borderId="22" xfId="0" applyNumberFormat="1" applyFont="1" applyFill="1" applyBorder="1" applyProtection="1">
      <alignment vertical="center"/>
      <protection locked="0"/>
    </xf>
    <xf numFmtId="0" fontId="4" fillId="3" borderId="1" xfId="0" applyFont="1" applyFill="1" applyBorder="1" applyProtection="1">
      <alignment vertical="center"/>
      <protection locked="0"/>
    </xf>
    <xf numFmtId="0" fontId="4" fillId="3" borderId="64" xfId="0" applyFont="1" applyFill="1" applyBorder="1" applyProtection="1">
      <alignment vertical="center"/>
      <protection locked="0"/>
    </xf>
    <xf numFmtId="0" fontId="23" fillId="5" borderId="23" xfId="0" applyFont="1"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29" xfId="0" applyFill="1" applyBorder="1" applyAlignment="1">
      <alignment horizontal="center" vertical="center"/>
    </xf>
    <xf numFmtId="0" fontId="0" fillId="5" borderId="3" xfId="0" applyFill="1" applyBorder="1" applyAlignment="1">
      <alignment horizontal="center" vertical="center"/>
    </xf>
    <xf numFmtId="0" fontId="0" fillId="5" borderId="20" xfId="0" applyFill="1" applyBorder="1" applyAlignment="1">
      <alignment horizontal="center" vertical="center"/>
    </xf>
    <xf numFmtId="181" fontId="24" fillId="0" borderId="23" xfId="0" applyNumberFormat="1" applyFont="1" applyBorder="1" applyAlignment="1">
      <alignment horizontal="center" vertical="center" shrinkToFit="1"/>
    </xf>
    <xf numFmtId="181" fontId="24" fillId="0" borderId="11" xfId="0" applyNumberFormat="1" applyFont="1" applyBorder="1" applyAlignment="1">
      <alignment horizontal="center" vertical="center" shrinkToFit="1"/>
    </xf>
    <xf numFmtId="181" fontId="24" fillId="0" borderId="12" xfId="0" applyNumberFormat="1" applyFont="1" applyBorder="1" applyAlignment="1">
      <alignment horizontal="center" vertical="center" shrinkToFit="1"/>
    </xf>
    <xf numFmtId="181" fontId="24" fillId="0" borderId="29" xfId="0" applyNumberFormat="1" applyFont="1" applyBorder="1" applyAlignment="1">
      <alignment horizontal="center" vertical="center" shrinkToFit="1"/>
    </xf>
    <xf numFmtId="181" fontId="24" fillId="0" borderId="3" xfId="0" applyNumberFormat="1" applyFont="1" applyBorder="1" applyAlignment="1">
      <alignment horizontal="center" vertical="center" shrinkToFit="1"/>
    </xf>
    <xf numFmtId="181" fontId="24" fillId="0" borderId="20" xfId="0" applyNumberFormat="1" applyFont="1" applyBorder="1" applyAlignment="1">
      <alignment horizontal="center" vertical="center" shrinkToFit="1"/>
    </xf>
    <xf numFmtId="56" fontId="4" fillId="6" borderId="51" xfId="0" applyNumberFormat="1" applyFont="1" applyFill="1" applyBorder="1" applyAlignment="1">
      <alignment horizontal="center" vertical="center"/>
    </xf>
    <xf numFmtId="56" fontId="4" fillId="6" borderId="52" xfId="0" applyNumberFormat="1" applyFont="1" applyFill="1" applyBorder="1" applyAlignment="1">
      <alignment horizontal="center" vertical="center"/>
    </xf>
    <xf numFmtId="0" fontId="4" fillId="6" borderId="52" xfId="0" applyFont="1" applyFill="1" applyBorder="1">
      <alignment vertical="center"/>
    </xf>
    <xf numFmtId="0" fontId="4" fillId="6" borderId="65" xfId="0" applyFont="1" applyFill="1" applyBorder="1">
      <alignment vertical="center"/>
    </xf>
    <xf numFmtId="38" fontId="14" fillId="3" borderId="62" xfId="1" applyFont="1" applyFill="1" applyBorder="1">
      <alignment vertical="center"/>
    </xf>
    <xf numFmtId="38" fontId="14" fillId="3" borderId="52" xfId="1" applyFont="1" applyFill="1" applyBorder="1">
      <alignment vertical="center"/>
    </xf>
    <xf numFmtId="38" fontId="14" fillId="3" borderId="66" xfId="1" applyFont="1" applyFill="1" applyBorder="1">
      <alignment vertical="center"/>
    </xf>
    <xf numFmtId="0" fontId="4" fillId="5" borderId="56"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7" xfId="0" applyFont="1" applyFill="1" applyBorder="1" applyAlignment="1">
      <alignment horizontal="center" vertical="center" shrinkToFit="1"/>
    </xf>
    <xf numFmtId="0" fontId="4" fillId="5" borderId="28" xfId="0" applyFont="1" applyFill="1" applyBorder="1" applyAlignment="1">
      <alignment horizontal="center" vertical="center" shrinkToFit="1"/>
    </xf>
    <xf numFmtId="56" fontId="4" fillId="3" borderId="60" xfId="0" applyNumberFormat="1" applyFont="1" applyFill="1" applyBorder="1" applyAlignment="1" applyProtection="1">
      <alignment horizontal="center" vertical="center"/>
      <protection locked="0"/>
    </xf>
    <xf numFmtId="56" fontId="4" fillId="3" borderId="47" xfId="0" applyNumberFormat="1" applyFont="1" applyFill="1" applyBorder="1" applyAlignment="1" applyProtection="1">
      <alignment horizontal="center" vertical="center"/>
      <protection locked="0"/>
    </xf>
    <xf numFmtId="20" fontId="4" fillId="3" borderId="46" xfId="0" applyNumberFormat="1" applyFont="1" applyFill="1" applyBorder="1" applyAlignment="1" applyProtection="1">
      <alignment horizontal="center" vertical="center"/>
      <protection locked="0"/>
    </xf>
    <xf numFmtId="20" fontId="4" fillId="3" borderId="47" xfId="0" applyNumberFormat="1" applyFont="1" applyFill="1" applyBorder="1" applyAlignment="1" applyProtection="1">
      <alignment horizontal="center" vertical="center"/>
      <protection locked="0"/>
    </xf>
    <xf numFmtId="0" fontId="4" fillId="3" borderId="46" xfId="0" applyFont="1" applyFill="1" applyBorder="1" applyProtection="1">
      <alignment vertical="center"/>
      <protection locked="0"/>
    </xf>
    <xf numFmtId="0" fontId="4" fillId="3" borderId="47" xfId="0" applyFont="1" applyFill="1" applyBorder="1" applyProtection="1">
      <alignment vertical="center"/>
      <protection locked="0"/>
    </xf>
    <xf numFmtId="0" fontId="4" fillId="3" borderId="2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38" fontId="4" fillId="3" borderId="22" xfId="1" applyFont="1" applyFill="1" applyBorder="1">
      <alignment vertical="center"/>
    </xf>
    <xf numFmtId="38" fontId="4" fillId="3" borderId="1" xfId="1" applyFont="1" applyFill="1" applyBorder="1">
      <alignment vertical="center"/>
    </xf>
    <xf numFmtId="38" fontId="4" fillId="3" borderId="64" xfId="1" applyFont="1" applyFill="1" applyBorder="1">
      <alignment vertical="center"/>
    </xf>
    <xf numFmtId="0" fontId="4" fillId="3" borderId="22" xfId="0" applyFont="1" applyFill="1" applyBorder="1" applyProtection="1">
      <alignment vertical="center"/>
      <protection locked="0"/>
    </xf>
    <xf numFmtId="0" fontId="4" fillId="3" borderId="23" xfId="0" applyFont="1" applyFill="1" applyBorder="1" applyAlignment="1" applyProtection="1">
      <alignment horizontal="left" vertical="top" wrapText="1"/>
      <protection locked="0"/>
    </xf>
    <xf numFmtId="0" fontId="0" fillId="3" borderId="11" xfId="0" applyFill="1" applyBorder="1" applyProtection="1">
      <alignment vertical="center"/>
      <protection locked="0"/>
    </xf>
    <xf numFmtId="0" fontId="0" fillId="3" borderId="12" xfId="0" applyFill="1" applyBorder="1" applyProtection="1">
      <alignment vertical="center"/>
      <protection locked="0"/>
    </xf>
    <xf numFmtId="0" fontId="0" fillId="3" borderId="13" xfId="0" applyFill="1" applyBorder="1" applyProtection="1">
      <alignment vertical="center"/>
      <protection locked="0"/>
    </xf>
    <xf numFmtId="0" fontId="0" fillId="3" borderId="0" xfId="0" applyFill="1" applyProtection="1">
      <alignment vertical="center"/>
      <protection locked="0"/>
    </xf>
    <xf numFmtId="0" fontId="0" fillId="3" borderId="57" xfId="0" applyFill="1" applyBorder="1" applyProtection="1">
      <alignment vertical="center"/>
      <protection locked="0"/>
    </xf>
    <xf numFmtId="56" fontId="4" fillId="3" borderId="63" xfId="0" applyNumberFormat="1" applyFont="1" applyFill="1" applyBorder="1" applyAlignment="1" applyProtection="1">
      <alignment horizontal="center" vertical="center"/>
      <protection locked="0"/>
    </xf>
    <xf numFmtId="56" fontId="4" fillId="3" borderId="37" xfId="0" applyNumberFormat="1" applyFont="1" applyFill="1" applyBorder="1" applyAlignment="1" applyProtection="1">
      <alignment horizontal="center" vertical="center"/>
      <protection locked="0"/>
    </xf>
    <xf numFmtId="56" fontId="4" fillId="6" borderId="29" xfId="0" applyNumberFormat="1" applyFont="1" applyFill="1" applyBorder="1" applyAlignment="1">
      <alignment horizontal="center" vertical="center"/>
    </xf>
    <xf numFmtId="56" fontId="4" fillId="6" borderId="3" xfId="0" applyNumberFormat="1" applyFont="1" applyFill="1" applyBorder="1" applyAlignment="1">
      <alignment horizontal="center" vertical="center"/>
    </xf>
    <xf numFmtId="0" fontId="4" fillId="6" borderId="3" xfId="0" applyFont="1" applyFill="1" applyBorder="1">
      <alignment vertical="center"/>
    </xf>
    <xf numFmtId="0" fontId="4" fillId="6" borderId="30" xfId="0" applyFont="1" applyFill="1" applyBorder="1">
      <alignment vertical="center"/>
    </xf>
    <xf numFmtId="38" fontId="14" fillId="3" borderId="19" xfId="1" applyFont="1" applyFill="1" applyBorder="1">
      <alignment vertical="center"/>
    </xf>
    <xf numFmtId="38" fontId="14" fillId="3" borderId="3" xfId="1" applyFont="1" applyFill="1" applyBorder="1">
      <alignment vertical="center"/>
    </xf>
    <xf numFmtId="0" fontId="18" fillId="3" borderId="61" xfId="0" applyFont="1" applyFill="1" applyBorder="1" applyAlignment="1">
      <alignment horizontal="center" vertical="center"/>
    </xf>
    <xf numFmtId="0" fontId="19" fillId="3" borderId="61" xfId="0" applyFont="1" applyFill="1" applyBorder="1" applyAlignment="1">
      <alignment horizontal="center" vertical="center"/>
    </xf>
    <xf numFmtId="0" fontId="4" fillId="3" borderId="61" xfId="0" applyFont="1" applyFill="1" applyBorder="1">
      <alignment vertical="center"/>
    </xf>
    <xf numFmtId="0" fontId="0" fillId="3" borderId="62" xfId="0" applyFill="1" applyBorder="1">
      <alignment vertical="center"/>
    </xf>
    <xf numFmtId="0" fontId="4" fillId="5" borderId="9" xfId="0" applyFont="1" applyFill="1" applyBorder="1" applyAlignment="1">
      <alignment horizontal="center" vertical="center"/>
    </xf>
    <xf numFmtId="0" fontId="4" fillId="5" borderId="28" xfId="0" applyFont="1" applyFill="1" applyBorder="1" applyAlignment="1">
      <alignment horizontal="center" vertical="center"/>
    </xf>
    <xf numFmtId="38" fontId="4" fillId="3" borderId="46" xfId="1" applyFont="1" applyFill="1" applyBorder="1" applyAlignment="1" applyProtection="1">
      <alignment horizontal="center" vertical="center" shrinkToFit="1"/>
      <protection locked="0"/>
    </xf>
    <xf numFmtId="38" fontId="4" fillId="3" borderId="48" xfId="1"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38" fontId="8" fillId="3" borderId="46" xfId="1" applyFont="1" applyFill="1" applyBorder="1">
      <alignment vertical="center"/>
    </xf>
    <xf numFmtId="38" fontId="8" fillId="3" borderId="47" xfId="1" applyFont="1" applyFill="1" applyBorder="1">
      <alignment vertical="center"/>
    </xf>
    <xf numFmtId="38" fontId="4" fillId="3" borderId="46" xfId="1" applyFont="1" applyFill="1" applyBorder="1">
      <alignment vertical="center"/>
    </xf>
    <xf numFmtId="38" fontId="4" fillId="3" borderId="48" xfId="1" applyFont="1" applyFill="1" applyBorder="1">
      <alignment vertical="center"/>
    </xf>
    <xf numFmtId="38" fontId="4" fillId="3" borderId="22" xfId="1" applyFont="1" applyFill="1" applyBorder="1" applyAlignment="1" applyProtection="1">
      <alignment horizontal="center" vertical="center" shrinkToFit="1"/>
      <protection locked="0"/>
    </xf>
    <xf numFmtId="38" fontId="4" fillId="3" borderId="42" xfId="1" applyFont="1" applyFill="1" applyBorder="1" applyAlignment="1" applyProtection="1">
      <alignment horizontal="center" vertical="center" shrinkToFit="1"/>
      <protection locked="0"/>
    </xf>
    <xf numFmtId="38" fontId="8" fillId="3" borderId="22" xfId="1" applyFont="1" applyFill="1" applyBorder="1">
      <alignment vertical="center"/>
    </xf>
    <xf numFmtId="38" fontId="8" fillId="3" borderId="1" xfId="1" applyFont="1" applyFill="1" applyBorder="1">
      <alignment vertical="center"/>
    </xf>
    <xf numFmtId="38" fontId="4" fillId="3" borderId="42" xfId="1" applyFont="1" applyFill="1" applyBorder="1">
      <alignment vertical="center"/>
    </xf>
    <xf numFmtId="56" fontId="4" fillId="6" borderId="53" xfId="0" applyNumberFormat="1" applyFont="1" applyFill="1" applyBorder="1" applyAlignment="1">
      <alignment horizontal="center" vertical="center"/>
    </xf>
    <xf numFmtId="38" fontId="14" fillId="3" borderId="54" xfId="1" applyFont="1" applyFill="1" applyBorder="1" applyAlignment="1">
      <alignment horizontal="right" vertical="center"/>
    </xf>
    <xf numFmtId="38" fontId="14" fillId="3" borderId="55" xfId="1" applyFont="1" applyFill="1" applyBorder="1" applyAlignment="1">
      <alignment horizontal="right" vertical="center"/>
    </xf>
    <xf numFmtId="0" fontId="11" fillId="3" borderId="23"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57" xfId="0" applyFont="1" applyFill="1" applyBorder="1" applyAlignment="1" applyProtection="1">
      <alignment horizontal="left" vertical="top" wrapText="1"/>
      <protection locked="0"/>
    </xf>
    <xf numFmtId="0" fontId="11" fillId="3" borderId="29"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20" xfId="0" applyFont="1" applyFill="1" applyBorder="1" applyAlignment="1" applyProtection="1">
      <alignment horizontal="left" vertical="top" wrapText="1"/>
      <protection locked="0"/>
    </xf>
    <xf numFmtId="0" fontId="9" fillId="3" borderId="46" xfId="0" applyFont="1" applyFill="1" applyBorder="1" applyProtection="1">
      <alignment vertical="center"/>
      <protection locked="0"/>
    </xf>
    <xf numFmtId="0" fontId="9" fillId="3" borderId="47" xfId="0" applyFont="1" applyFill="1" applyBorder="1" applyProtection="1">
      <alignment vertical="center"/>
      <protection locked="0"/>
    </xf>
    <xf numFmtId="38" fontId="4" fillId="3" borderId="36" xfId="1" applyFont="1" applyFill="1" applyBorder="1">
      <alignment vertical="center"/>
    </xf>
    <xf numFmtId="38" fontId="4" fillId="3" borderId="39" xfId="1" applyFont="1" applyFill="1" applyBorder="1">
      <alignment vertical="center"/>
    </xf>
    <xf numFmtId="20" fontId="4" fillId="3" borderId="49" xfId="0" applyNumberFormat="1" applyFont="1" applyFill="1" applyBorder="1" applyAlignment="1">
      <alignment horizontal="center" vertical="center"/>
    </xf>
    <xf numFmtId="20" fontId="4" fillId="3" borderId="47" xfId="0" applyNumberFormat="1" applyFont="1" applyFill="1" applyBorder="1" applyAlignment="1">
      <alignment horizontal="center" vertical="center"/>
    </xf>
    <xf numFmtId="0" fontId="4" fillId="3" borderId="46" xfId="0" applyFont="1" applyFill="1" applyBorder="1">
      <alignment vertical="center"/>
    </xf>
    <xf numFmtId="0" fontId="4" fillId="3" borderId="47" xfId="0" applyFont="1" applyFill="1" applyBorder="1">
      <alignment vertical="center"/>
    </xf>
    <xf numFmtId="38" fontId="4" fillId="3" borderId="45" xfId="1" applyFont="1" applyFill="1" applyBorder="1">
      <alignment vertical="center"/>
    </xf>
    <xf numFmtId="0" fontId="4" fillId="3" borderId="50" xfId="0" applyFont="1" applyFill="1" applyBorder="1">
      <alignment vertical="center"/>
    </xf>
    <xf numFmtId="20" fontId="4" fillId="3" borderId="43" xfId="0" applyNumberFormat="1" applyFont="1" applyFill="1" applyBorder="1" applyAlignment="1" applyProtection="1">
      <alignment horizontal="center" vertical="center"/>
      <protection locked="0"/>
    </xf>
    <xf numFmtId="0" fontId="9" fillId="3" borderId="22" xfId="0" applyFont="1" applyFill="1" applyBorder="1" applyProtection="1">
      <alignment vertical="center"/>
      <protection locked="0"/>
    </xf>
    <xf numFmtId="0" fontId="9" fillId="3" borderId="1" xfId="0" applyFont="1" applyFill="1" applyBorder="1" applyProtection="1">
      <alignment vertical="center"/>
      <protection locked="0"/>
    </xf>
    <xf numFmtId="38" fontId="4" fillId="3" borderId="14" xfId="1" applyFont="1" applyFill="1" applyBorder="1">
      <alignment vertical="center"/>
    </xf>
    <xf numFmtId="0" fontId="4" fillId="3" borderId="40" xfId="0" applyFont="1" applyFill="1" applyBorder="1">
      <alignment vertical="center"/>
    </xf>
    <xf numFmtId="56" fontId="4" fillId="3" borderId="44" xfId="0" applyNumberFormat="1" applyFont="1" applyFill="1" applyBorder="1" applyAlignment="1" applyProtection="1">
      <alignment horizontal="center" vertical="center"/>
      <protection locked="0"/>
    </xf>
    <xf numFmtId="56" fontId="4" fillId="3" borderId="45" xfId="0" applyNumberFormat="1" applyFont="1" applyFill="1" applyBorder="1" applyAlignment="1" applyProtection="1">
      <alignment horizontal="center" vertical="center"/>
      <protection locked="0"/>
    </xf>
    <xf numFmtId="20" fontId="4" fillId="3" borderId="45" xfId="0" applyNumberFormat="1" applyFont="1" applyFill="1" applyBorder="1" applyAlignment="1" applyProtection="1">
      <alignment horizontal="center" vertical="center"/>
      <protection locked="0"/>
    </xf>
    <xf numFmtId="20" fontId="4" fillId="3" borderId="49" xfId="0" applyNumberFormat="1" applyFont="1" applyFill="1" applyBorder="1" applyAlignment="1" applyProtection="1">
      <alignment horizontal="center" vertical="center"/>
      <protection locked="0"/>
    </xf>
    <xf numFmtId="20" fontId="4" fillId="3" borderId="38" xfId="0" applyNumberFormat="1" applyFont="1" applyFill="1" applyBorder="1" applyAlignment="1" applyProtection="1">
      <alignment horizontal="center" vertical="center"/>
      <protection locked="0"/>
    </xf>
    <xf numFmtId="20" fontId="4" fillId="3" borderId="37" xfId="0" applyNumberFormat="1" applyFont="1" applyFill="1" applyBorder="1" applyAlignment="1" applyProtection="1">
      <alignment horizontal="center" vertical="center"/>
      <protection locked="0"/>
    </xf>
    <xf numFmtId="0" fontId="9" fillId="3" borderId="36" xfId="0" applyFont="1" applyFill="1" applyBorder="1" applyProtection="1">
      <alignment vertical="center"/>
      <protection locked="0"/>
    </xf>
    <xf numFmtId="0" fontId="9" fillId="3" borderId="37" xfId="0" applyFont="1" applyFill="1" applyBorder="1" applyProtection="1">
      <alignment vertical="center"/>
      <protection locked="0"/>
    </xf>
    <xf numFmtId="56" fontId="4" fillId="3" borderId="41" xfId="0" applyNumberFormat="1" applyFont="1" applyFill="1" applyBorder="1" applyAlignment="1" applyProtection="1">
      <alignment horizontal="center" vertical="center"/>
      <protection locked="0"/>
    </xf>
    <xf numFmtId="56" fontId="4" fillId="3" borderId="21" xfId="0" applyNumberFormat="1" applyFont="1" applyFill="1" applyBorder="1" applyAlignment="1" applyProtection="1">
      <alignment horizontal="center" vertical="center"/>
      <protection locked="0"/>
    </xf>
    <xf numFmtId="20" fontId="4" fillId="3" borderId="21" xfId="0" applyNumberFormat="1" applyFont="1" applyFill="1" applyBorder="1" applyAlignment="1" applyProtection="1">
      <alignment horizontal="center" vertical="center"/>
      <protection locked="0"/>
    </xf>
    <xf numFmtId="0" fontId="4" fillId="5" borderId="32"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56" fontId="4" fillId="3" borderId="35" xfId="0" applyNumberFormat="1" applyFont="1" applyFill="1" applyBorder="1" applyAlignment="1" applyProtection="1">
      <alignment horizontal="center" vertical="center"/>
      <protection locked="0"/>
    </xf>
    <xf numFmtId="56" fontId="4" fillId="3" borderId="14" xfId="0" applyNumberFormat="1" applyFont="1" applyFill="1" applyBorder="1" applyAlignment="1" applyProtection="1">
      <alignment horizontal="center" vertical="center"/>
      <protection locked="0"/>
    </xf>
    <xf numFmtId="20" fontId="4" fillId="3" borderId="14" xfId="0" applyNumberFormat="1" applyFont="1" applyFill="1" applyBorder="1" applyAlignment="1">
      <alignment horizontal="center" vertical="center"/>
    </xf>
    <xf numFmtId="0" fontId="4" fillId="3" borderId="36" xfId="0" applyFont="1" applyFill="1" applyBorder="1">
      <alignment vertical="center"/>
    </xf>
    <xf numFmtId="0" fontId="4" fillId="3" borderId="37" xfId="0" applyFont="1" applyFill="1" applyBorder="1">
      <alignment vertical="center"/>
    </xf>
    <xf numFmtId="38" fontId="4" fillId="3" borderId="4" xfId="1" applyFont="1" applyFill="1" applyBorder="1">
      <alignment vertical="center"/>
    </xf>
    <xf numFmtId="0" fontId="9" fillId="3" borderId="7" xfId="0" applyFont="1" applyFill="1" applyBorder="1" applyProtection="1">
      <alignment vertical="center"/>
      <protection locked="0"/>
    </xf>
    <xf numFmtId="0" fontId="9" fillId="3" borderId="8" xfId="0" applyFont="1" applyFill="1" applyBorder="1" applyProtection="1">
      <alignment vertical="center"/>
      <protection locked="0"/>
    </xf>
    <xf numFmtId="38" fontId="4" fillId="3" borderId="36" xfId="1" applyFont="1" applyFill="1" applyBorder="1" applyAlignment="1" applyProtection="1">
      <alignment horizontal="center" vertical="center" shrinkToFit="1"/>
      <protection locked="0"/>
    </xf>
    <xf numFmtId="38" fontId="4" fillId="3" borderId="4" xfId="1" applyFont="1" applyFill="1" applyBorder="1" applyAlignment="1" applyProtection="1">
      <alignment horizontal="center" vertical="center" shrinkToFit="1"/>
      <protection locked="0"/>
    </xf>
    <xf numFmtId="0" fontId="4" fillId="3" borderId="37" xfId="0" applyFont="1" applyFill="1" applyBorder="1" applyAlignment="1" applyProtection="1">
      <alignment horizontal="center" vertical="center" shrinkToFit="1"/>
      <protection locked="0"/>
    </xf>
    <xf numFmtId="180" fontId="4" fillId="5" borderId="9" xfId="0" applyNumberFormat="1" applyFont="1" applyFill="1" applyBorder="1" applyAlignment="1">
      <alignment horizontal="left" vertical="center"/>
    </xf>
    <xf numFmtId="0" fontId="4" fillId="5" borderId="9" xfId="0" applyFont="1" applyFill="1" applyBorder="1">
      <alignment vertical="center"/>
    </xf>
    <xf numFmtId="0" fontId="4" fillId="5" borderId="27" xfId="0" applyFont="1" applyFill="1" applyBorder="1">
      <alignment vertical="center"/>
    </xf>
    <xf numFmtId="0" fontId="4" fillId="5" borderId="26" xfId="0" applyFont="1" applyFill="1" applyBorder="1" applyAlignment="1">
      <alignment horizontal="right" vertical="center"/>
    </xf>
    <xf numFmtId="0" fontId="4" fillId="5" borderId="9" xfId="0" applyFont="1" applyFill="1" applyBorder="1" applyAlignment="1">
      <alignment horizontal="right" vertical="center"/>
    </xf>
    <xf numFmtId="0" fontId="4" fillId="5" borderId="28" xfId="0" applyFont="1" applyFill="1" applyBorder="1">
      <alignment vertical="center"/>
    </xf>
    <xf numFmtId="0" fontId="4" fillId="5" borderId="1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178" fontId="4" fillId="3" borderId="16" xfId="0" applyNumberFormat="1" applyFont="1" applyFill="1" applyBorder="1" applyAlignment="1" applyProtection="1">
      <alignment horizontal="center" vertical="center" shrinkToFit="1"/>
      <protection locked="0"/>
    </xf>
    <xf numFmtId="178" fontId="0" fillId="0" borderId="16" xfId="0" applyNumberFormat="1" applyBorder="1" applyAlignment="1" applyProtection="1">
      <alignment vertical="center" shrinkToFit="1"/>
      <protection locked="0"/>
    </xf>
    <xf numFmtId="0" fontId="7" fillId="3" borderId="17" xfId="0"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4" fillId="3" borderId="19" xfId="0" applyFont="1" applyFill="1" applyBorder="1" applyProtection="1">
      <alignment vertical="center"/>
      <protection locked="0"/>
    </xf>
    <xf numFmtId="0" fontId="0" fillId="0" borderId="3" xfId="0" applyBorder="1" applyProtection="1">
      <alignment vertical="center"/>
      <protection locked="0"/>
    </xf>
    <xf numFmtId="0" fontId="0" fillId="0" borderId="20" xfId="0" applyBorder="1" applyProtection="1">
      <alignment vertical="center"/>
      <protection locked="0"/>
    </xf>
    <xf numFmtId="0" fontId="4" fillId="5" borderId="23" xfId="0" applyFont="1" applyFill="1" applyBorder="1" applyAlignment="1">
      <alignment horizontal="center" vertical="center" shrinkToFit="1"/>
    </xf>
    <xf numFmtId="0" fontId="0" fillId="5" borderId="24" xfId="0"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30" xfId="0" applyFill="1" applyBorder="1" applyAlignment="1">
      <alignment horizontal="center" vertical="center" shrinkToFit="1"/>
    </xf>
    <xf numFmtId="0" fontId="12" fillId="5" borderId="25" xfId="0" applyFont="1" applyFill="1" applyBorder="1" applyAlignment="1">
      <alignment horizontal="center" vertical="center" shrinkToFit="1"/>
    </xf>
    <xf numFmtId="0" fontId="13" fillId="5" borderId="31" xfId="0" applyFont="1" applyFill="1" applyBorder="1" applyAlignment="1">
      <alignment horizontal="center" vertical="center" shrinkToFit="1"/>
    </xf>
    <xf numFmtId="0" fontId="4" fillId="5" borderId="6" xfId="0" applyFont="1" applyFill="1" applyBorder="1" applyAlignment="1">
      <alignment horizontal="right" vertical="center"/>
    </xf>
    <xf numFmtId="0" fontId="4" fillId="5" borderId="7" xfId="0" applyFont="1" applyFill="1" applyBorder="1" applyAlignment="1">
      <alignment horizontal="right" vertical="center"/>
    </xf>
    <xf numFmtId="0" fontId="4" fillId="5" borderId="9" xfId="0" applyFont="1" applyFill="1" applyBorder="1" applyAlignment="1">
      <alignment horizontal="left" vertical="center"/>
    </xf>
    <xf numFmtId="0" fontId="2" fillId="2" borderId="0" xfId="0" applyFont="1" applyFill="1" applyAlignment="1">
      <alignment horizontal="center" vertical="center"/>
    </xf>
    <xf numFmtId="0" fontId="4" fillId="3" borderId="2" xfId="0" applyFont="1" applyFill="1" applyBorder="1" applyAlignment="1">
      <alignment horizontal="center"/>
    </xf>
    <xf numFmtId="0" fontId="4" fillId="3" borderId="0" xfId="0" applyFont="1" applyFill="1" applyAlignment="1">
      <alignment horizontal="center"/>
    </xf>
    <xf numFmtId="176" fontId="8" fillId="3" borderId="3" xfId="0" applyNumberFormat="1" applyFont="1" applyFill="1" applyBorder="1" applyAlignment="1" applyProtection="1">
      <alignment horizontal="center" vertical="center" shrinkToFit="1"/>
      <protection locked="0"/>
    </xf>
    <xf numFmtId="0" fontId="9" fillId="3" borderId="4" xfId="0" applyFont="1" applyFill="1" applyBorder="1" applyAlignment="1">
      <alignment horizontal="left"/>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178" fontId="4" fillId="3" borderId="6" xfId="0" applyNumberFormat="1" applyFont="1" applyFill="1" applyBorder="1" applyAlignment="1" applyProtection="1">
      <alignment horizontal="center" vertical="center" shrinkToFit="1"/>
      <protection locked="0"/>
    </xf>
    <xf numFmtId="178" fontId="0" fillId="0" borderId="6" xfId="0" applyNumberFormat="1" applyBorder="1" applyAlignment="1" applyProtection="1">
      <alignment vertical="center" shrinkToFit="1"/>
      <protection locked="0"/>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7" fillId="3" borderId="7" xfId="0" applyFont="1" applyFill="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4" fillId="3" borderId="10" xfId="0" applyFont="1" applyFill="1" applyBorder="1">
      <alignment vertical="center"/>
    </xf>
    <xf numFmtId="0" fontId="0" fillId="0" borderId="11" xfId="0" applyBorder="1">
      <alignment vertical="center"/>
    </xf>
    <xf numFmtId="0" fontId="0" fillId="0" borderId="12" xfId="0" applyBorder="1">
      <alignment vertical="center"/>
    </xf>
    <xf numFmtId="0" fontId="4" fillId="3" borderId="11" xfId="0" applyFont="1" applyFill="1" applyBorder="1" applyAlignment="1">
      <alignment horizontal="right" vertical="center"/>
    </xf>
    <xf numFmtId="20" fontId="4" fillId="3" borderId="33" xfId="0" applyNumberFormat="1" applyFont="1" applyFill="1" applyBorder="1" applyProtection="1">
      <alignment vertical="center"/>
      <protection locked="0"/>
    </xf>
    <xf numFmtId="20" fontId="4" fillId="3" borderId="68" xfId="0" applyNumberFormat="1" applyFont="1" applyFill="1" applyBorder="1" applyProtection="1">
      <alignment vertical="center"/>
      <protection locked="0"/>
    </xf>
    <xf numFmtId="0" fontId="4" fillId="5" borderId="75" xfId="0" applyFont="1" applyFill="1" applyBorder="1" applyAlignment="1">
      <alignment horizontal="center" vertical="center" textRotation="255"/>
    </xf>
    <xf numFmtId="0" fontId="4" fillId="5" borderId="76" xfId="0" applyFont="1" applyFill="1" applyBorder="1" applyAlignment="1">
      <alignment horizontal="center" vertical="center" textRotation="255"/>
    </xf>
    <xf numFmtId="0" fontId="4" fillId="5" borderId="77" xfId="0" applyFont="1" applyFill="1" applyBorder="1" applyAlignment="1">
      <alignment horizontal="center" vertical="center" textRotation="255"/>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20" fontId="4" fillId="3" borderId="1" xfId="0" applyNumberFormat="1" applyFont="1" applyFill="1" applyBorder="1" applyProtection="1">
      <alignment vertical="center"/>
      <protection locked="0"/>
    </xf>
    <xf numFmtId="20" fontId="4" fillId="3" borderId="64" xfId="0" applyNumberFormat="1" applyFont="1" applyFill="1" applyBorder="1" applyProtection="1">
      <alignment vertical="center"/>
      <protection locked="0"/>
    </xf>
    <xf numFmtId="0" fontId="23"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29"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0" xfId="0" applyFont="1" applyFill="1" applyBorder="1" applyAlignment="1">
      <alignment horizontal="center" vertical="center"/>
    </xf>
    <xf numFmtId="56" fontId="4" fillId="6" borderId="65" xfId="0" applyNumberFormat="1" applyFont="1" applyFill="1" applyBorder="1" applyAlignment="1">
      <alignment horizontal="center" vertical="center"/>
    </xf>
    <xf numFmtId="0" fontId="4" fillId="3" borderId="46"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center" vertical="center" shrinkToFit="1"/>
      <protection locked="0"/>
    </xf>
    <xf numFmtId="38" fontId="4" fillId="3" borderId="47" xfId="1" applyFont="1" applyFill="1" applyBorder="1">
      <alignment vertical="center"/>
    </xf>
    <xf numFmtId="38" fontId="4" fillId="3" borderId="73" xfId="1" applyFont="1" applyFill="1" applyBorder="1">
      <alignment vertical="center"/>
    </xf>
    <xf numFmtId="0" fontId="4" fillId="3" borderId="1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38" fontId="14" fillId="3" borderId="30" xfId="1" applyFont="1" applyFill="1" applyBorder="1">
      <alignment vertical="center"/>
    </xf>
    <xf numFmtId="0" fontId="18" fillId="3" borderId="62" xfId="0" applyFont="1" applyFill="1" applyBorder="1" applyAlignment="1">
      <alignment horizontal="center" vertical="center"/>
    </xf>
    <xf numFmtId="0" fontId="18" fillId="3" borderId="65" xfId="0" applyFont="1" applyFill="1" applyBorder="1" applyAlignment="1">
      <alignment horizontal="center" vertical="center"/>
    </xf>
    <xf numFmtId="0" fontId="4" fillId="3" borderId="62" xfId="0" applyFont="1" applyFill="1" applyBorder="1">
      <alignment vertical="center"/>
    </xf>
    <xf numFmtId="0" fontId="4" fillId="3" borderId="66" xfId="0" applyFont="1" applyFill="1" applyBorder="1">
      <alignment vertical="center"/>
    </xf>
    <xf numFmtId="38" fontId="4" fillId="3" borderId="47" xfId="1" applyFont="1" applyFill="1" applyBorder="1" applyAlignment="1" applyProtection="1">
      <alignment horizontal="center" vertical="center" shrinkToFit="1"/>
      <protection locked="0"/>
    </xf>
    <xf numFmtId="38" fontId="4" fillId="3" borderId="1" xfId="1" applyFont="1" applyFill="1" applyBorder="1" applyAlignment="1" applyProtection="1">
      <alignment horizontal="center" vertical="center" shrinkToFit="1"/>
      <protection locked="0"/>
    </xf>
    <xf numFmtId="38" fontId="14" fillId="3" borderId="74" xfId="1" applyFont="1" applyFill="1" applyBorder="1" applyAlignment="1">
      <alignment horizontal="right" vertical="center"/>
    </xf>
    <xf numFmtId="38" fontId="14" fillId="3" borderId="52" xfId="1" applyFont="1" applyFill="1" applyBorder="1" applyAlignment="1">
      <alignment horizontal="right" vertical="center"/>
    </xf>
    <xf numFmtId="38" fontId="14" fillId="3" borderId="66" xfId="1" applyFont="1" applyFill="1" applyBorder="1" applyAlignment="1">
      <alignment horizontal="right" vertical="center"/>
    </xf>
    <xf numFmtId="38" fontId="4" fillId="3" borderId="72" xfId="1" applyFont="1" applyFill="1" applyBorder="1">
      <alignment vertical="center"/>
    </xf>
    <xf numFmtId="38" fontId="4" fillId="3" borderId="71" xfId="1" applyFont="1" applyFill="1" applyBorder="1">
      <alignment vertical="center"/>
    </xf>
    <xf numFmtId="38" fontId="4" fillId="3" borderId="7" xfId="1" applyFont="1" applyFill="1" applyBorder="1">
      <alignment vertical="center"/>
    </xf>
    <xf numFmtId="38" fontId="4" fillId="3" borderId="27" xfId="1" applyFont="1" applyFill="1" applyBorder="1">
      <alignment vertical="center"/>
    </xf>
    <xf numFmtId="20" fontId="4" fillId="3" borderId="26" xfId="0" applyNumberFormat="1" applyFont="1" applyFill="1" applyBorder="1" applyAlignment="1" applyProtection="1">
      <alignment horizontal="center" vertical="center"/>
      <protection locked="0"/>
    </xf>
    <xf numFmtId="20" fontId="4" fillId="3" borderId="8" xfId="0" applyNumberFormat="1" applyFont="1" applyFill="1" applyBorder="1" applyAlignment="1" applyProtection="1">
      <alignment horizontal="center" vertical="center"/>
      <protection locked="0"/>
    </xf>
    <xf numFmtId="38" fontId="4" fillId="3" borderId="28" xfId="1" applyFont="1" applyFill="1" applyBorder="1">
      <alignment vertical="center"/>
    </xf>
    <xf numFmtId="0" fontId="4" fillId="5" borderId="70" xfId="0" applyFont="1" applyFill="1" applyBorder="1" applyAlignment="1">
      <alignment horizontal="center" vertical="center"/>
    </xf>
    <xf numFmtId="0" fontId="4" fillId="5" borderId="68" xfId="0" applyFont="1" applyFill="1" applyBorder="1" applyAlignment="1">
      <alignment horizontal="center" vertical="center"/>
    </xf>
    <xf numFmtId="56" fontId="4" fillId="3" borderId="56" xfId="0" applyNumberFormat="1" applyFont="1" applyFill="1" applyBorder="1" applyAlignment="1" applyProtection="1">
      <alignment horizontal="center" vertical="center"/>
      <protection locked="0"/>
    </xf>
    <xf numFmtId="56" fontId="4" fillId="3" borderId="8" xfId="0" applyNumberFormat="1" applyFont="1" applyFill="1" applyBorder="1" applyAlignment="1" applyProtection="1">
      <alignment horizontal="center" vertical="center"/>
      <protection locked="0"/>
    </xf>
    <xf numFmtId="20" fontId="4" fillId="3" borderId="7" xfId="0" applyNumberFormat="1" applyFont="1" applyFill="1" applyBorder="1" applyAlignment="1">
      <alignment horizontal="center" vertical="center"/>
    </xf>
    <xf numFmtId="20" fontId="4" fillId="3" borderId="8" xfId="0" applyNumberFormat="1"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38" fontId="4" fillId="3" borderId="7" xfId="1" applyFont="1" applyFill="1" applyBorder="1" applyAlignment="1" applyProtection="1">
      <alignment horizontal="center" vertical="center" shrinkToFit="1"/>
      <protection locked="0"/>
    </xf>
    <xf numFmtId="38" fontId="4" fillId="3" borderId="9" xfId="1" applyFont="1" applyFill="1" applyBorder="1" applyAlignment="1" applyProtection="1">
      <alignment horizontal="center" vertical="center" shrinkToFit="1"/>
      <protection locked="0"/>
    </xf>
    <xf numFmtId="38" fontId="4" fillId="3" borderId="8" xfId="1" applyFont="1" applyFill="1" applyBorder="1" applyAlignment="1" applyProtection="1">
      <alignment horizontal="center" vertical="center" shrinkToFit="1"/>
      <protection locked="0"/>
    </xf>
    <xf numFmtId="180" fontId="4" fillId="5" borderId="27" xfId="0" applyNumberFormat="1" applyFont="1" applyFill="1" applyBorder="1" applyAlignment="1">
      <alignment horizontal="left" vertical="center"/>
    </xf>
    <xf numFmtId="180" fontId="4" fillId="5" borderId="28" xfId="0" applyNumberFormat="1" applyFont="1" applyFill="1" applyBorder="1" applyAlignment="1">
      <alignment horizontal="left" vertical="center"/>
    </xf>
    <xf numFmtId="0" fontId="4" fillId="5" borderId="69" xfId="0" applyFont="1" applyFill="1" applyBorder="1" applyAlignment="1">
      <alignment horizontal="center" vertical="center"/>
    </xf>
    <xf numFmtId="0" fontId="4" fillId="5" borderId="18"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33" xfId="0" applyFont="1" applyFill="1" applyBorder="1" applyAlignment="1">
      <alignment horizontal="center" vertical="center"/>
    </xf>
    <xf numFmtId="178" fontId="4" fillId="3" borderId="17" xfId="0" applyNumberFormat="1" applyFont="1" applyFill="1" applyBorder="1" applyAlignment="1" applyProtection="1">
      <alignment horizontal="center" vertical="center" shrinkToFit="1"/>
      <protection locked="0"/>
    </xf>
    <xf numFmtId="178" fontId="4" fillId="3" borderId="18" xfId="0" applyNumberFormat="1" applyFont="1" applyFill="1" applyBorder="1" applyAlignment="1" applyProtection="1">
      <alignment horizontal="center" vertical="center" shrinkToFit="1"/>
      <protection locked="0"/>
    </xf>
    <xf numFmtId="178" fontId="4" fillId="3" borderId="33" xfId="0" applyNumberFormat="1" applyFont="1" applyFill="1" applyBorder="1" applyAlignment="1" applyProtection="1">
      <alignment horizontal="center" vertical="center" shrinkToFit="1"/>
      <protection locked="0"/>
    </xf>
    <xf numFmtId="0" fontId="4" fillId="3" borderId="17" xfId="0" applyFont="1" applyFill="1" applyBorder="1" applyAlignment="1">
      <alignment horizontal="center" vertical="center"/>
    </xf>
    <xf numFmtId="0" fontId="7" fillId="3" borderId="18"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28" fillId="3" borderId="19" xfId="3" applyFill="1" applyBorder="1" applyProtection="1">
      <alignment vertical="center"/>
      <protection locked="0"/>
    </xf>
    <xf numFmtId="0" fontId="4" fillId="3" borderId="3" xfId="0" applyFont="1" applyFill="1" applyBorder="1" applyProtection="1">
      <alignment vertical="center"/>
      <protection locked="0"/>
    </xf>
    <xf numFmtId="0" fontId="4" fillId="3" borderId="20" xfId="0" applyFont="1" applyFill="1" applyBorder="1" applyProtection="1">
      <alignment vertical="center"/>
      <protection locked="0"/>
    </xf>
    <xf numFmtId="0" fontId="4" fillId="5" borderId="24" xfId="0" applyFont="1" applyFill="1" applyBorder="1" applyAlignment="1">
      <alignment horizontal="center" vertical="center" shrinkToFit="1"/>
    </xf>
    <xf numFmtId="0" fontId="4" fillId="5" borderId="29"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12" fillId="5" borderId="31" xfId="0" applyFont="1" applyFill="1" applyBorder="1" applyAlignment="1">
      <alignment horizontal="center" vertical="center" shrinkToFit="1"/>
    </xf>
    <xf numFmtId="0" fontId="4" fillId="3" borderId="56" xfId="0" applyFont="1" applyFill="1" applyBorder="1" applyAlignment="1">
      <alignment horizontal="center" vertical="center"/>
    </xf>
    <xf numFmtId="0" fontId="4" fillId="3" borderId="8" xfId="0" applyFont="1" applyFill="1" applyBorder="1" applyAlignment="1">
      <alignment horizontal="center" vertical="center"/>
    </xf>
    <xf numFmtId="178" fontId="4" fillId="3" borderId="7" xfId="0" applyNumberFormat="1" applyFont="1" applyFill="1" applyBorder="1" applyAlignment="1" applyProtection="1">
      <alignment horizontal="center" vertical="center" shrinkToFit="1"/>
      <protection locked="0"/>
    </xf>
    <xf numFmtId="178" fontId="4" fillId="3" borderId="9" xfId="0" applyNumberFormat="1" applyFont="1" applyFill="1" applyBorder="1" applyAlignment="1" applyProtection="1">
      <alignment horizontal="center" vertical="center" shrinkToFit="1"/>
      <protection locked="0"/>
    </xf>
    <xf numFmtId="178" fontId="4" fillId="3" borderId="8" xfId="0" applyNumberFormat="1"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4" fillId="3" borderId="11" xfId="0" applyFont="1" applyFill="1" applyBorder="1">
      <alignment vertical="center"/>
    </xf>
    <xf numFmtId="0" fontId="4" fillId="3" borderId="12" xfId="0" applyFont="1" applyFill="1" applyBorder="1">
      <alignment vertical="center"/>
    </xf>
    <xf numFmtId="0" fontId="10" fillId="0" borderId="78" xfId="2" applyFont="1" applyBorder="1">
      <alignment vertical="center"/>
    </xf>
    <xf numFmtId="0" fontId="21" fillId="0" borderId="14" xfId="2" applyBorder="1">
      <alignment vertical="center"/>
    </xf>
    <xf numFmtId="0" fontId="10" fillId="0" borderId="21" xfId="2" applyFont="1" applyBorder="1">
      <alignment vertical="center"/>
    </xf>
    <xf numFmtId="0" fontId="10" fillId="0" borderId="22" xfId="2" applyFont="1" applyBorder="1" applyAlignment="1">
      <alignment horizontal="left" vertical="center"/>
    </xf>
    <xf numFmtId="0" fontId="10" fillId="0" borderId="1" xfId="2" applyFont="1" applyBorder="1" applyAlignment="1">
      <alignment horizontal="left" vertical="center"/>
    </xf>
    <xf numFmtId="0" fontId="35" fillId="0" borderId="0" xfId="0" applyFont="1" applyAlignment="1">
      <alignment horizontal="left" vertical="center" wrapText="1" shrinkToFit="1"/>
    </xf>
    <xf numFmtId="0" fontId="10" fillId="0" borderId="14" xfId="2" applyFont="1" applyBorder="1">
      <alignment vertical="center"/>
    </xf>
    <xf numFmtId="0" fontId="10" fillId="0" borderId="78" xfId="2" applyFont="1" applyBorder="1" applyAlignment="1">
      <alignment horizontal="center" vertical="center" wrapText="1"/>
    </xf>
    <xf numFmtId="0" fontId="10" fillId="0" borderId="14" xfId="2" applyFont="1" applyBorder="1" applyAlignment="1">
      <alignment horizontal="center" vertical="center"/>
    </xf>
    <xf numFmtId="182" fontId="10" fillId="0" borderId="78" xfId="2" applyNumberFormat="1" applyFont="1" applyBorder="1" applyAlignment="1">
      <alignment horizontal="right" vertical="center"/>
    </xf>
    <xf numFmtId="182" fontId="10" fillId="0" borderId="14" xfId="2" applyNumberFormat="1" applyFont="1" applyBorder="1" applyAlignment="1">
      <alignment horizontal="right" vertical="center"/>
    </xf>
    <xf numFmtId="0" fontId="10" fillId="0" borderId="82" xfId="2" applyFont="1" applyBorder="1" applyAlignment="1">
      <alignment horizontal="center" vertical="center"/>
    </xf>
    <xf numFmtId="182" fontId="10" fillId="0" borderId="82" xfId="2" applyNumberFormat="1" applyFont="1" applyBorder="1" applyAlignment="1">
      <alignment horizontal="right" vertical="center"/>
    </xf>
  </cellXfs>
  <cellStyles count="4">
    <cellStyle name="ハイパーリンク" xfId="3" builtinId="8"/>
    <cellStyle name="桁区切り" xfId="1" builtinId="6"/>
    <cellStyle name="標準" xfId="0" builtinId="0"/>
    <cellStyle name="標準 2" xfId="2" xr:uid="{D52E83C3-7D56-494F-8690-17A5C5F121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xdr:colOff>
      <xdr:row>8</xdr:row>
      <xdr:rowOff>0</xdr:rowOff>
    </xdr:from>
    <xdr:to>
      <xdr:col>11</xdr:col>
      <xdr:colOff>9525</xdr:colOff>
      <xdr:row>9</xdr:row>
      <xdr:rowOff>0</xdr:rowOff>
    </xdr:to>
    <xdr:cxnSp macro="">
      <xdr:nvCxnSpPr>
        <xdr:cNvPr id="2" name="直線コネクタ 1">
          <a:extLst>
            <a:ext uri="{FF2B5EF4-FFF2-40B4-BE49-F238E27FC236}">
              <a16:creationId xmlns:a16="http://schemas.microsoft.com/office/drawing/2014/main" id="{A7E17B3A-7DEB-400D-8380-1C3D939B9499}"/>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247650</xdr:rowOff>
    </xdr:to>
    <xdr:cxnSp macro="">
      <xdr:nvCxnSpPr>
        <xdr:cNvPr id="3" name="直線コネクタ 2">
          <a:extLst>
            <a:ext uri="{FF2B5EF4-FFF2-40B4-BE49-F238E27FC236}">
              <a16:creationId xmlns:a16="http://schemas.microsoft.com/office/drawing/2014/main" id="{A6EB323E-7485-4D7B-A567-A27EBEE498F6}"/>
            </a:ext>
          </a:extLst>
        </xdr:cNvPr>
        <xdr:cNvCxnSpPr/>
      </xdr:nvCxnSpPr>
      <xdr:spPr>
        <a:xfrm>
          <a:off x="5433060" y="2781300"/>
          <a:ext cx="1965960" cy="24765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0</xdr:colOff>
      <xdr:row>1</xdr:row>
      <xdr:rowOff>0</xdr:rowOff>
    </xdr:from>
    <xdr:ext cx="1602233" cy="275717"/>
    <xdr:sp macro="" textlink="">
      <xdr:nvSpPr>
        <xdr:cNvPr id="4" name="テキスト ボックス 3">
          <a:extLst>
            <a:ext uri="{FF2B5EF4-FFF2-40B4-BE49-F238E27FC236}">
              <a16:creationId xmlns:a16="http://schemas.microsoft.com/office/drawing/2014/main" id="{D5A673FF-D620-4699-8D1C-1A2D5D7E7BF3}"/>
            </a:ext>
          </a:extLst>
        </xdr:cNvPr>
        <xdr:cNvSpPr txBox="1"/>
      </xdr:nvSpPr>
      <xdr:spPr>
        <a:xfrm>
          <a:off x="320040" y="388620"/>
          <a:ext cx="1602233" cy="2757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2021</a:t>
          </a:r>
          <a:r>
            <a:rPr kumimoji="1" lang="ja-JP" altLang="en-US" sz="1100"/>
            <a:t>年</a:t>
          </a:r>
          <a:r>
            <a:rPr kumimoji="1" lang="en-US" altLang="ja-JP" sz="1100" b="1"/>
            <a:t>4</a:t>
          </a:r>
          <a:r>
            <a:rPr kumimoji="1" lang="ja-JP" altLang="en-US" sz="1100" b="1"/>
            <a:t>月</a:t>
          </a:r>
          <a:r>
            <a:rPr kumimoji="1" lang="en-US" altLang="ja-JP" sz="1100" b="1"/>
            <a:t>1</a:t>
          </a:r>
          <a:r>
            <a:rPr kumimoji="1" lang="ja-JP" altLang="en-US" sz="1100" b="1"/>
            <a:t>日</a:t>
          </a:r>
          <a:r>
            <a:rPr kumimoji="1" lang="ja-JP" altLang="en-US" sz="1100"/>
            <a:t>以降予約</a:t>
          </a:r>
        </a:p>
      </xdr:txBody>
    </xdr:sp>
    <xdr:clientData/>
  </xdr:oneCellAnchor>
  <xdr:twoCellAnchor>
    <xdr:from>
      <xdr:col>5</xdr:col>
      <xdr:colOff>9525</xdr:colOff>
      <xdr:row>8</xdr:row>
      <xdr:rowOff>0</xdr:rowOff>
    </xdr:from>
    <xdr:to>
      <xdr:col>11</xdr:col>
      <xdr:colOff>9525</xdr:colOff>
      <xdr:row>9</xdr:row>
      <xdr:rowOff>0</xdr:rowOff>
    </xdr:to>
    <xdr:cxnSp macro="">
      <xdr:nvCxnSpPr>
        <xdr:cNvPr id="5" name="直線コネクタ 4">
          <a:extLst>
            <a:ext uri="{FF2B5EF4-FFF2-40B4-BE49-F238E27FC236}">
              <a16:creationId xmlns:a16="http://schemas.microsoft.com/office/drawing/2014/main" id="{C8853FC4-9C80-4CD8-A9CA-4702EC557B29}"/>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247650</xdr:rowOff>
    </xdr:to>
    <xdr:cxnSp macro="">
      <xdr:nvCxnSpPr>
        <xdr:cNvPr id="6" name="直線コネクタ 5">
          <a:extLst>
            <a:ext uri="{FF2B5EF4-FFF2-40B4-BE49-F238E27FC236}">
              <a16:creationId xmlns:a16="http://schemas.microsoft.com/office/drawing/2014/main" id="{7ABA3A38-D6C9-4281-A51D-35FE7DB98E6D}"/>
            </a:ext>
          </a:extLst>
        </xdr:cNvPr>
        <xdr:cNvCxnSpPr/>
      </xdr:nvCxnSpPr>
      <xdr:spPr>
        <a:xfrm>
          <a:off x="5433060" y="2781300"/>
          <a:ext cx="1965960" cy="24765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0</xdr:colOff>
      <xdr:row>1</xdr:row>
      <xdr:rowOff>0</xdr:rowOff>
    </xdr:from>
    <xdr:ext cx="1627177" cy="275717"/>
    <xdr:sp macro="" textlink="">
      <xdr:nvSpPr>
        <xdr:cNvPr id="7" name="テキスト ボックス 6">
          <a:extLst>
            <a:ext uri="{FF2B5EF4-FFF2-40B4-BE49-F238E27FC236}">
              <a16:creationId xmlns:a16="http://schemas.microsoft.com/office/drawing/2014/main" id="{FA46532B-1B65-4473-A00C-5EC059E2056D}"/>
            </a:ext>
          </a:extLst>
        </xdr:cNvPr>
        <xdr:cNvSpPr txBox="1"/>
      </xdr:nvSpPr>
      <xdr:spPr>
        <a:xfrm>
          <a:off x="320040" y="388620"/>
          <a:ext cx="1627177" cy="2757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2020</a:t>
          </a:r>
          <a:r>
            <a:rPr kumimoji="1" lang="ja-JP" altLang="en-US" sz="1100"/>
            <a:t>年</a:t>
          </a:r>
          <a:r>
            <a:rPr kumimoji="1" lang="en-US" altLang="ja-JP" sz="1100" b="1"/>
            <a:t>4</a:t>
          </a:r>
          <a:r>
            <a:rPr kumimoji="1" lang="ja-JP" altLang="en-US" sz="1100" b="1"/>
            <a:t>月</a:t>
          </a:r>
          <a:r>
            <a:rPr kumimoji="1" lang="en-US" altLang="ja-JP" sz="1100" b="1"/>
            <a:t>1</a:t>
          </a:r>
          <a:r>
            <a:rPr kumimoji="1" lang="ja-JP" altLang="en-US" sz="1100" b="1"/>
            <a:t>日</a:t>
          </a:r>
          <a:r>
            <a:rPr kumimoji="1" lang="ja-JP" altLang="en-US" sz="1100"/>
            <a:t>以降予約</a:t>
          </a:r>
        </a:p>
      </xdr:txBody>
    </xdr:sp>
    <xdr:clientData/>
  </xdr:oneCellAnchor>
  <xdr:twoCellAnchor>
    <xdr:from>
      <xdr:col>5</xdr:col>
      <xdr:colOff>9525</xdr:colOff>
      <xdr:row>8</xdr:row>
      <xdr:rowOff>0</xdr:rowOff>
    </xdr:from>
    <xdr:to>
      <xdr:col>11</xdr:col>
      <xdr:colOff>9525</xdr:colOff>
      <xdr:row>9</xdr:row>
      <xdr:rowOff>0</xdr:rowOff>
    </xdr:to>
    <xdr:cxnSp macro="">
      <xdr:nvCxnSpPr>
        <xdr:cNvPr id="8" name="直線コネクタ 7">
          <a:extLst>
            <a:ext uri="{FF2B5EF4-FFF2-40B4-BE49-F238E27FC236}">
              <a16:creationId xmlns:a16="http://schemas.microsoft.com/office/drawing/2014/main" id="{4C7E8F11-1E19-4497-BA8F-A019DD3A313C}"/>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247650</xdr:rowOff>
    </xdr:to>
    <xdr:cxnSp macro="">
      <xdr:nvCxnSpPr>
        <xdr:cNvPr id="9" name="直線コネクタ 8">
          <a:extLst>
            <a:ext uri="{FF2B5EF4-FFF2-40B4-BE49-F238E27FC236}">
              <a16:creationId xmlns:a16="http://schemas.microsoft.com/office/drawing/2014/main" id="{F03AD060-136E-41C4-AC02-91D365C390F9}"/>
            </a:ext>
          </a:extLst>
        </xdr:cNvPr>
        <xdr:cNvCxnSpPr/>
      </xdr:nvCxnSpPr>
      <xdr:spPr>
        <a:xfrm>
          <a:off x="5433060" y="2781300"/>
          <a:ext cx="1965960" cy="24765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0</xdr:colOff>
      <xdr:row>1</xdr:row>
      <xdr:rowOff>0</xdr:rowOff>
    </xdr:from>
    <xdr:ext cx="1602233" cy="275717"/>
    <xdr:sp macro="" textlink="">
      <xdr:nvSpPr>
        <xdr:cNvPr id="10" name="テキスト ボックス 9">
          <a:extLst>
            <a:ext uri="{FF2B5EF4-FFF2-40B4-BE49-F238E27FC236}">
              <a16:creationId xmlns:a16="http://schemas.microsoft.com/office/drawing/2014/main" id="{E03967B1-C5CF-4C76-AAC5-C4B8E62DACA9}"/>
            </a:ext>
          </a:extLst>
        </xdr:cNvPr>
        <xdr:cNvSpPr txBox="1"/>
      </xdr:nvSpPr>
      <xdr:spPr>
        <a:xfrm>
          <a:off x="320040" y="388620"/>
          <a:ext cx="1602233" cy="2757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2023</a:t>
          </a:r>
          <a:r>
            <a:rPr kumimoji="1" lang="ja-JP" altLang="en-US" sz="1100"/>
            <a:t>年</a:t>
          </a:r>
          <a:r>
            <a:rPr kumimoji="1" lang="en-US" altLang="ja-JP" sz="1100" b="1"/>
            <a:t>4</a:t>
          </a:r>
          <a:r>
            <a:rPr kumimoji="1" lang="ja-JP" altLang="en-US" sz="1100" b="1"/>
            <a:t>月</a:t>
          </a:r>
          <a:r>
            <a:rPr kumimoji="1" lang="en-US" altLang="ja-JP" sz="1100" b="1"/>
            <a:t>1</a:t>
          </a:r>
          <a:r>
            <a:rPr kumimoji="1" lang="ja-JP" altLang="en-US" sz="1100" b="1"/>
            <a:t>日</a:t>
          </a:r>
          <a:r>
            <a:rPr kumimoji="1" lang="ja-JP" altLang="en-US" sz="1100"/>
            <a:t>以降予約</a:t>
          </a:r>
        </a:p>
      </xdr:txBody>
    </xdr:sp>
    <xdr:clientData/>
  </xdr:oneCellAnchor>
  <xdr:twoCellAnchor>
    <xdr:from>
      <xdr:col>5</xdr:col>
      <xdr:colOff>9525</xdr:colOff>
      <xdr:row>8</xdr:row>
      <xdr:rowOff>0</xdr:rowOff>
    </xdr:from>
    <xdr:to>
      <xdr:col>11</xdr:col>
      <xdr:colOff>9525</xdr:colOff>
      <xdr:row>9</xdr:row>
      <xdr:rowOff>0</xdr:rowOff>
    </xdr:to>
    <xdr:cxnSp macro="">
      <xdr:nvCxnSpPr>
        <xdr:cNvPr id="11" name="直線コネクタ 10">
          <a:extLst>
            <a:ext uri="{FF2B5EF4-FFF2-40B4-BE49-F238E27FC236}">
              <a16:creationId xmlns:a16="http://schemas.microsoft.com/office/drawing/2014/main" id="{A7286C1A-EDE1-40D4-AEBD-EB680F8AAA7F}"/>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247650</xdr:rowOff>
    </xdr:to>
    <xdr:cxnSp macro="">
      <xdr:nvCxnSpPr>
        <xdr:cNvPr id="12" name="直線コネクタ 11">
          <a:extLst>
            <a:ext uri="{FF2B5EF4-FFF2-40B4-BE49-F238E27FC236}">
              <a16:creationId xmlns:a16="http://schemas.microsoft.com/office/drawing/2014/main" id="{2A4E0AC8-400D-49A2-8EC2-39C5C6DAAA85}"/>
            </a:ext>
          </a:extLst>
        </xdr:cNvPr>
        <xdr:cNvCxnSpPr/>
      </xdr:nvCxnSpPr>
      <xdr:spPr>
        <a:xfrm>
          <a:off x="5433060" y="2781300"/>
          <a:ext cx="1965960" cy="24765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40</xdr:row>
      <xdr:rowOff>0</xdr:rowOff>
    </xdr:from>
    <xdr:to>
      <xdr:col>22</xdr:col>
      <xdr:colOff>69034</xdr:colOff>
      <xdr:row>44</xdr:row>
      <xdr:rowOff>177434</xdr:rowOff>
    </xdr:to>
    <xdr:sp macro="" textlink="">
      <xdr:nvSpPr>
        <xdr:cNvPr id="13" name="テキスト ボックス 12">
          <a:extLst>
            <a:ext uri="{FF2B5EF4-FFF2-40B4-BE49-F238E27FC236}">
              <a16:creationId xmlns:a16="http://schemas.microsoft.com/office/drawing/2014/main" id="{721CE96B-7C21-4DBC-BDB0-69DBC4B71E57}"/>
            </a:ext>
          </a:extLst>
        </xdr:cNvPr>
        <xdr:cNvSpPr txBox="1"/>
      </xdr:nvSpPr>
      <xdr:spPr>
        <a:xfrm>
          <a:off x="220980" y="10401300"/>
          <a:ext cx="5936434" cy="1305194"/>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a:endParaRPr kumimoji="1" lang="en-US" altLang="ja-JP" sz="300">
            <a:latin typeface="+mj-ea"/>
            <a:ea typeface="+mj-ea"/>
          </a:endParaRPr>
        </a:p>
        <a:p>
          <a:pPr algn="l"/>
          <a:r>
            <a:rPr kumimoji="1" lang="ja-JP" altLang="en-US" sz="1100" b="1">
              <a:latin typeface="+mj-ea"/>
              <a:ea typeface="+mj-ea"/>
            </a:rPr>
            <a:t>連絡先　「春日井市少年自然の家」</a:t>
          </a:r>
          <a:r>
            <a:rPr kumimoji="1" lang="en-US" altLang="ja-JP" sz="1100" b="1">
              <a:latin typeface="+mj-ea"/>
              <a:ea typeface="+mj-ea"/>
            </a:rPr>
            <a:t>2</a:t>
          </a:r>
          <a:r>
            <a:rPr kumimoji="1" lang="ja-JP" altLang="en-US" sz="1100" b="1">
              <a:latin typeface="+mj-ea"/>
              <a:ea typeface="+mj-ea"/>
            </a:rPr>
            <a:t>階厨房　（運営会社</a:t>
          </a:r>
          <a:r>
            <a:rPr kumimoji="1" lang="en-US" altLang="ja-JP" sz="1100" b="1">
              <a:latin typeface="+mj-ea"/>
              <a:ea typeface="+mj-ea"/>
            </a:rPr>
            <a:t>/</a:t>
          </a:r>
          <a:r>
            <a:rPr kumimoji="1" lang="ja-JP" altLang="en-US" sz="1100" b="1">
              <a:latin typeface="+mj-ea"/>
              <a:ea typeface="+mj-ea"/>
            </a:rPr>
            <a:t>日本ゼネラルフード㈱</a:t>
          </a:r>
          <a:r>
            <a:rPr kumimoji="1" lang="ja-JP" altLang="en-US" sz="1100" b="1">
              <a:solidFill>
                <a:schemeClr val="dk1"/>
              </a:solidFill>
              <a:latin typeface="+mj-ea"/>
              <a:ea typeface="+mj-ea"/>
              <a:cs typeface="+mn-cs"/>
            </a:rPr>
            <a:t>）</a:t>
          </a:r>
          <a:endParaRPr kumimoji="1" lang="en-US" altLang="ja-JP" sz="1100" b="1">
            <a:solidFill>
              <a:schemeClr val="dk1"/>
            </a:solidFill>
            <a:latin typeface="+mj-ea"/>
            <a:ea typeface="+mj-ea"/>
            <a:cs typeface="+mn-cs"/>
          </a:endParaRPr>
        </a:p>
        <a:p>
          <a:pPr algn="l"/>
          <a:endParaRPr kumimoji="1" lang="en-US" altLang="ja-JP" sz="300">
            <a:solidFill>
              <a:schemeClr val="dk1"/>
            </a:solidFill>
            <a:latin typeface="+mj-ea"/>
            <a:ea typeface="+mj-ea"/>
            <a:cs typeface="+mn-cs"/>
          </a:endParaRPr>
        </a:p>
        <a:p>
          <a:pPr algn="l"/>
          <a:r>
            <a:rPr kumimoji="1" lang="ja-JP" altLang="en-US" sz="1100">
              <a:solidFill>
                <a:schemeClr val="dk1"/>
              </a:solidFill>
              <a:latin typeface="+mj-ea"/>
              <a:ea typeface="+mj-ea"/>
              <a:cs typeface="+mn-cs"/>
            </a:rPr>
            <a:t>電話</a:t>
          </a:r>
          <a:r>
            <a:rPr kumimoji="1" lang="en-US" altLang="ja-JP" sz="1100">
              <a:solidFill>
                <a:schemeClr val="dk1"/>
              </a:solidFill>
              <a:latin typeface="+mj-ea"/>
              <a:ea typeface="+mj-ea"/>
              <a:cs typeface="+mn-cs"/>
            </a:rPr>
            <a:t>/FAX</a:t>
          </a:r>
          <a:r>
            <a:rPr kumimoji="1" lang="ja-JP" altLang="en-US" sz="1100">
              <a:solidFill>
                <a:schemeClr val="dk1"/>
              </a:solidFill>
              <a:latin typeface="+mj-ea"/>
              <a:ea typeface="+mj-ea"/>
              <a:cs typeface="+mn-cs"/>
            </a:rPr>
            <a:t>　０５６８－９２－３９２０　　</a:t>
          </a:r>
          <a:r>
            <a:rPr kumimoji="1" lang="ja-JP" altLang="en-US" sz="1100">
              <a:latin typeface="+mj-ea"/>
              <a:ea typeface="+mj-ea"/>
            </a:rPr>
            <a:t>Ｅ</a:t>
          </a:r>
          <a:r>
            <a:rPr kumimoji="1" lang="en-US" altLang="ja-JP" sz="1100">
              <a:latin typeface="+mj-ea"/>
              <a:ea typeface="+mj-ea"/>
            </a:rPr>
            <a:t>-mail </a:t>
          </a:r>
          <a:r>
            <a:rPr kumimoji="1" lang="ja-JP" altLang="en-US" sz="1100">
              <a:latin typeface="+mj-ea"/>
              <a:ea typeface="+mj-ea"/>
            </a:rPr>
            <a:t>　</a:t>
          </a:r>
          <a:r>
            <a:rPr kumimoji="1" lang="en-US" altLang="ja-JP" sz="1100">
              <a:latin typeface="+mj-ea"/>
              <a:ea typeface="+mj-ea"/>
            </a:rPr>
            <a:t>ngf0044@ngf-penguin.co.jp</a:t>
          </a:r>
        </a:p>
        <a:p>
          <a:pPr algn="l"/>
          <a:r>
            <a:rPr kumimoji="1" lang="en-US" altLang="ja-JP" sz="1100">
              <a:latin typeface="+mj-ea"/>
              <a:ea typeface="+mj-ea"/>
            </a:rPr>
            <a:t>※</a:t>
          </a:r>
          <a:r>
            <a:rPr kumimoji="1" lang="en-US" altLang="ja-JP" sz="1100" b="1">
              <a:solidFill>
                <a:srgbClr val="FF0000"/>
              </a:solidFill>
              <a:latin typeface="+mj-ea"/>
              <a:ea typeface="+mj-ea"/>
            </a:rPr>
            <a:t>FAX</a:t>
          </a:r>
          <a:r>
            <a:rPr kumimoji="1" lang="ja-JP" altLang="en-US" sz="1100" b="1">
              <a:solidFill>
                <a:srgbClr val="FF0000"/>
              </a:solidFill>
              <a:latin typeface="+mj-ea"/>
              <a:ea typeface="+mj-ea"/>
            </a:rPr>
            <a:t>番号または、メールアドレスを必ずご記入下さい。</a:t>
          </a:r>
          <a:endParaRPr kumimoji="1" lang="en-US" altLang="ja-JP" sz="1100" b="1">
            <a:solidFill>
              <a:srgbClr val="FF0000"/>
            </a:solidFill>
            <a:latin typeface="+mj-ea"/>
            <a:ea typeface="+mj-ea"/>
          </a:endParaRPr>
        </a:p>
        <a:p>
          <a:pPr algn="l"/>
          <a:r>
            <a:rPr kumimoji="1" lang="ja-JP" altLang="en-US" sz="1100">
              <a:latin typeface="+mj-ea"/>
              <a:ea typeface="+mj-ea"/>
            </a:rPr>
            <a:t>　 </a:t>
          </a:r>
          <a:r>
            <a:rPr kumimoji="1" lang="en-US" altLang="ja-JP" sz="1100">
              <a:latin typeface="+mj-ea"/>
              <a:ea typeface="+mj-ea"/>
            </a:rPr>
            <a:t>FAX</a:t>
          </a:r>
          <a:r>
            <a:rPr kumimoji="1" lang="ja-JP" altLang="en-US" sz="1100">
              <a:latin typeface="+mj-ea"/>
              <a:ea typeface="+mj-ea"/>
            </a:rPr>
            <a:t>又は、メールにて返信をお送りさせていただきます。</a:t>
          </a:r>
          <a:endParaRPr kumimoji="1" lang="en-US" altLang="ja-JP" sz="1100">
            <a:latin typeface="+mj-ea"/>
            <a:ea typeface="+mj-ea"/>
          </a:endParaRPr>
        </a:p>
        <a:p>
          <a:pPr algn="l"/>
          <a:r>
            <a:rPr kumimoji="1" lang="ja-JP" altLang="en-US" sz="1100">
              <a:latin typeface="+mj-ea"/>
              <a:ea typeface="+mj-ea"/>
            </a:rPr>
            <a:t>　 </a:t>
          </a:r>
          <a:r>
            <a:rPr kumimoji="1" lang="ja-JP" altLang="en-US" sz="1100" b="1">
              <a:solidFill>
                <a:srgbClr val="FF0000"/>
              </a:solidFill>
              <a:latin typeface="+mj-ea"/>
              <a:ea typeface="+mj-ea"/>
            </a:rPr>
            <a:t>返信が無い場合は、受信できていない可能性がありますので必ずお問い合わせください。</a:t>
          </a:r>
          <a:endParaRPr kumimoji="1" lang="en-US" altLang="ja-JP" sz="1100" b="1">
            <a:solidFill>
              <a:srgbClr val="FF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コピーを取るなどして、本書面の控えをお手元に残して下さい。</a:t>
          </a:r>
          <a:endParaRPr lang="ja-JP" altLang="ja-JP">
            <a:effectLst/>
          </a:endParaRPr>
        </a:p>
        <a:p>
          <a:pPr algn="l"/>
          <a:endParaRPr kumimoji="1" lang="en-US" altLang="ja-JP" sz="1100" b="1">
            <a:solidFill>
              <a:srgbClr val="FF0000"/>
            </a:solidFill>
            <a:latin typeface="+mj-ea"/>
            <a:ea typeface="+mj-ea"/>
          </a:endParaRPr>
        </a:p>
        <a:p>
          <a:pPr algn="l"/>
          <a:endParaRPr kumimoji="1" lang="en-US" altLang="ja-JP" sz="300">
            <a:latin typeface="+mj-ea"/>
            <a:ea typeface="+mj-ea"/>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8</xdr:row>
      <xdr:rowOff>0</xdr:rowOff>
    </xdr:from>
    <xdr:to>
      <xdr:col>11</xdr:col>
      <xdr:colOff>9525</xdr:colOff>
      <xdr:row>9</xdr:row>
      <xdr:rowOff>0</xdr:rowOff>
    </xdr:to>
    <xdr:cxnSp macro="">
      <xdr:nvCxnSpPr>
        <xdr:cNvPr id="2" name="直線コネクタ 1">
          <a:extLst>
            <a:ext uri="{FF2B5EF4-FFF2-40B4-BE49-F238E27FC236}">
              <a16:creationId xmlns:a16="http://schemas.microsoft.com/office/drawing/2014/main" id="{62F24DBF-796C-49BE-8F72-11CE40EE4A01}"/>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247650</xdr:rowOff>
    </xdr:to>
    <xdr:cxnSp macro="">
      <xdr:nvCxnSpPr>
        <xdr:cNvPr id="3" name="直線コネクタ 2">
          <a:extLst>
            <a:ext uri="{FF2B5EF4-FFF2-40B4-BE49-F238E27FC236}">
              <a16:creationId xmlns:a16="http://schemas.microsoft.com/office/drawing/2014/main" id="{ED7E1411-1D21-4667-8447-C3F2239A02BD}"/>
            </a:ext>
          </a:extLst>
        </xdr:cNvPr>
        <xdr:cNvCxnSpPr/>
      </xdr:nvCxnSpPr>
      <xdr:spPr>
        <a:xfrm>
          <a:off x="5433060" y="2781300"/>
          <a:ext cx="1965960" cy="24765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1</xdr:row>
      <xdr:rowOff>190500</xdr:rowOff>
    </xdr:from>
    <xdr:to>
      <xdr:col>17</xdr:col>
      <xdr:colOff>244475</xdr:colOff>
      <xdr:row>2</xdr:row>
      <xdr:rowOff>88901</xdr:rowOff>
    </xdr:to>
    <xdr:sp macro="" textlink="">
      <xdr:nvSpPr>
        <xdr:cNvPr id="4" name="四角形吹き出し 5">
          <a:extLst>
            <a:ext uri="{FF2B5EF4-FFF2-40B4-BE49-F238E27FC236}">
              <a16:creationId xmlns:a16="http://schemas.microsoft.com/office/drawing/2014/main" id="{04F33B3B-68E6-465E-A56E-A5643865C777}"/>
            </a:ext>
          </a:extLst>
        </xdr:cNvPr>
        <xdr:cNvSpPr/>
      </xdr:nvSpPr>
      <xdr:spPr>
        <a:xfrm>
          <a:off x="2973705" y="579120"/>
          <a:ext cx="1880870" cy="180341"/>
        </a:xfrm>
        <a:prstGeom prst="wedgeRectCallout">
          <a:avLst>
            <a:gd name="adj1" fmla="val -13294"/>
            <a:gd name="adj2" fmla="val -168845"/>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リストにより表示が連動変更される。</a:t>
          </a:r>
        </a:p>
      </xdr:txBody>
    </xdr:sp>
    <xdr:clientData/>
  </xdr:twoCellAnchor>
  <xdr:twoCellAnchor>
    <xdr:from>
      <xdr:col>14</xdr:col>
      <xdr:colOff>76200</xdr:colOff>
      <xdr:row>4</xdr:row>
      <xdr:rowOff>85725</xdr:rowOff>
    </xdr:from>
    <xdr:to>
      <xdr:col>17</xdr:col>
      <xdr:colOff>238125</xdr:colOff>
      <xdr:row>6</xdr:row>
      <xdr:rowOff>0</xdr:rowOff>
    </xdr:to>
    <xdr:sp macro="" textlink="">
      <xdr:nvSpPr>
        <xdr:cNvPr id="5" name="四角形吹き出し 6">
          <a:extLst>
            <a:ext uri="{FF2B5EF4-FFF2-40B4-BE49-F238E27FC236}">
              <a16:creationId xmlns:a16="http://schemas.microsoft.com/office/drawing/2014/main" id="{9D45C112-5F96-4C07-86FB-5CC4373AD2E2}"/>
            </a:ext>
          </a:extLst>
        </xdr:cNvPr>
        <xdr:cNvSpPr/>
      </xdr:nvSpPr>
      <xdr:spPr>
        <a:xfrm>
          <a:off x="3863340" y="1320165"/>
          <a:ext cx="984885" cy="333375"/>
        </a:xfrm>
        <a:prstGeom prst="wedgeRectCallout">
          <a:avLst>
            <a:gd name="adj1" fmla="val 1194"/>
            <a:gd name="adj2" fmla="val 194556"/>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ドロップダウンリストより選択する。</a:t>
          </a:r>
        </a:p>
      </xdr:txBody>
    </xdr:sp>
    <xdr:clientData/>
  </xdr:twoCellAnchor>
  <xdr:twoCellAnchor>
    <xdr:from>
      <xdr:col>26</xdr:col>
      <xdr:colOff>38100</xdr:colOff>
      <xdr:row>2</xdr:row>
      <xdr:rowOff>123825</xdr:rowOff>
    </xdr:from>
    <xdr:to>
      <xdr:col>29</xdr:col>
      <xdr:colOff>38100</xdr:colOff>
      <xdr:row>3</xdr:row>
      <xdr:rowOff>180975</xdr:rowOff>
    </xdr:to>
    <xdr:sp macro="" textlink="">
      <xdr:nvSpPr>
        <xdr:cNvPr id="6" name="四角形吹き出し 7">
          <a:extLst>
            <a:ext uri="{FF2B5EF4-FFF2-40B4-BE49-F238E27FC236}">
              <a16:creationId xmlns:a16="http://schemas.microsoft.com/office/drawing/2014/main" id="{DAE0EF45-FFAC-46BF-B8FC-FB85928D73B0}"/>
            </a:ext>
          </a:extLst>
        </xdr:cNvPr>
        <xdr:cNvSpPr/>
      </xdr:nvSpPr>
      <xdr:spPr>
        <a:xfrm>
          <a:off x="7437120" y="794385"/>
          <a:ext cx="967740" cy="339090"/>
        </a:xfrm>
        <a:prstGeom prst="wedgeRectCallout">
          <a:avLst>
            <a:gd name="adj1" fmla="val -10311"/>
            <a:gd name="adj2" fmla="val -194333"/>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ドロップダウンリストより選択する。</a:t>
          </a:r>
        </a:p>
      </xdr:txBody>
    </xdr:sp>
    <xdr:clientData/>
  </xdr:twoCellAnchor>
  <xdr:twoCellAnchor>
    <xdr:from>
      <xdr:col>5</xdr:col>
      <xdr:colOff>133350</xdr:colOff>
      <xdr:row>18</xdr:row>
      <xdr:rowOff>190500</xdr:rowOff>
    </xdr:from>
    <xdr:to>
      <xdr:col>11</xdr:col>
      <xdr:colOff>137160</xdr:colOff>
      <xdr:row>20</xdr:row>
      <xdr:rowOff>38100</xdr:rowOff>
    </xdr:to>
    <xdr:sp macro="" textlink="">
      <xdr:nvSpPr>
        <xdr:cNvPr id="7" name="四角形吹き出し 8">
          <a:extLst>
            <a:ext uri="{FF2B5EF4-FFF2-40B4-BE49-F238E27FC236}">
              <a16:creationId xmlns:a16="http://schemas.microsoft.com/office/drawing/2014/main" id="{FB5F6EBB-0363-4253-B096-D096DD23EDAA}"/>
            </a:ext>
          </a:extLst>
        </xdr:cNvPr>
        <xdr:cNvSpPr/>
      </xdr:nvSpPr>
      <xdr:spPr>
        <a:xfrm>
          <a:off x="1451610" y="4960620"/>
          <a:ext cx="1649730" cy="350520"/>
        </a:xfrm>
        <a:prstGeom prst="wedgeRectCallout">
          <a:avLst>
            <a:gd name="adj1" fmla="val 51773"/>
            <a:gd name="adj2" fmla="val -105443"/>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ドロップダウンリストより選択する。（単価は連動表示）</a:t>
          </a:r>
        </a:p>
      </xdr:txBody>
    </xdr:sp>
    <xdr:clientData/>
  </xdr:twoCellAnchor>
  <xdr:twoCellAnchor>
    <xdr:from>
      <xdr:col>1</xdr:col>
      <xdr:colOff>76200</xdr:colOff>
      <xdr:row>28</xdr:row>
      <xdr:rowOff>180975</xdr:rowOff>
    </xdr:from>
    <xdr:to>
      <xdr:col>7</xdr:col>
      <xdr:colOff>205740</xdr:colOff>
      <xdr:row>30</xdr:row>
      <xdr:rowOff>28575</xdr:rowOff>
    </xdr:to>
    <xdr:sp macro="" textlink="">
      <xdr:nvSpPr>
        <xdr:cNvPr id="8" name="四角形吹き出し 9">
          <a:extLst>
            <a:ext uri="{FF2B5EF4-FFF2-40B4-BE49-F238E27FC236}">
              <a16:creationId xmlns:a16="http://schemas.microsoft.com/office/drawing/2014/main" id="{B16E1341-D065-41FA-B564-B8E4764C6744}"/>
            </a:ext>
          </a:extLst>
        </xdr:cNvPr>
        <xdr:cNvSpPr/>
      </xdr:nvSpPr>
      <xdr:spPr>
        <a:xfrm>
          <a:off x="297180" y="7473315"/>
          <a:ext cx="1775460" cy="411480"/>
        </a:xfrm>
        <a:prstGeom prst="wedgeRectCallout">
          <a:avLst>
            <a:gd name="adj1" fmla="val -62059"/>
            <a:gd name="adj2" fmla="val -144333"/>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右のメニューから選択し、該当番号を入力する。（単価は連動表示）</a:t>
          </a:r>
        </a:p>
      </xdr:txBody>
    </xdr:sp>
    <xdr:clientData/>
  </xdr:twoCellAnchor>
  <xdr:twoCellAnchor>
    <xdr:from>
      <xdr:col>12</xdr:col>
      <xdr:colOff>180975</xdr:colOff>
      <xdr:row>19</xdr:row>
      <xdr:rowOff>38100</xdr:rowOff>
    </xdr:from>
    <xdr:to>
      <xdr:col>18</xdr:col>
      <xdr:colOff>50800</xdr:colOff>
      <xdr:row>20</xdr:row>
      <xdr:rowOff>133350</xdr:rowOff>
    </xdr:to>
    <xdr:sp macro="" textlink="">
      <xdr:nvSpPr>
        <xdr:cNvPr id="9" name="四角形吹き出し 11">
          <a:extLst>
            <a:ext uri="{FF2B5EF4-FFF2-40B4-BE49-F238E27FC236}">
              <a16:creationId xmlns:a16="http://schemas.microsoft.com/office/drawing/2014/main" id="{757A1376-B86A-40D6-B35E-440210989276}"/>
            </a:ext>
          </a:extLst>
        </xdr:cNvPr>
        <xdr:cNvSpPr/>
      </xdr:nvSpPr>
      <xdr:spPr>
        <a:xfrm>
          <a:off x="3419475" y="5059680"/>
          <a:ext cx="1515745" cy="346710"/>
        </a:xfrm>
        <a:prstGeom prst="wedgeRectCallout">
          <a:avLst>
            <a:gd name="adj1" fmla="val 47287"/>
            <a:gd name="adj2" fmla="val -147110"/>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発注食数と班編成食数が　　　　　　同数か確認してください。</a:t>
          </a:r>
        </a:p>
      </xdr:txBody>
    </xdr:sp>
    <xdr:clientData/>
  </xdr:twoCellAnchor>
  <xdr:oneCellAnchor>
    <xdr:from>
      <xdr:col>2</xdr:col>
      <xdr:colOff>22860</xdr:colOff>
      <xdr:row>0</xdr:row>
      <xdr:rowOff>381000</xdr:rowOff>
    </xdr:from>
    <xdr:ext cx="1737014" cy="275717"/>
    <xdr:sp macro="" textlink="">
      <xdr:nvSpPr>
        <xdr:cNvPr id="10" name="テキスト ボックス 9">
          <a:extLst>
            <a:ext uri="{FF2B5EF4-FFF2-40B4-BE49-F238E27FC236}">
              <a16:creationId xmlns:a16="http://schemas.microsoft.com/office/drawing/2014/main" id="{7F77DD46-6E89-4CEF-86B0-7842B22C6719}"/>
            </a:ext>
          </a:extLst>
        </xdr:cNvPr>
        <xdr:cNvSpPr txBox="1"/>
      </xdr:nvSpPr>
      <xdr:spPr>
        <a:xfrm>
          <a:off x="342900" y="381000"/>
          <a:ext cx="1737014" cy="2757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2019</a:t>
          </a:r>
          <a:r>
            <a:rPr kumimoji="1" lang="ja-JP" altLang="en-US" sz="1100"/>
            <a:t>年</a:t>
          </a:r>
          <a:r>
            <a:rPr kumimoji="1" lang="en-US" altLang="ja-JP" sz="1100" b="1"/>
            <a:t>10</a:t>
          </a:r>
          <a:r>
            <a:rPr kumimoji="1" lang="ja-JP" altLang="en-US" sz="1100" b="1"/>
            <a:t>月</a:t>
          </a:r>
          <a:r>
            <a:rPr kumimoji="1" lang="en-US" altLang="ja-JP" sz="1100" b="1"/>
            <a:t>1</a:t>
          </a:r>
          <a:r>
            <a:rPr kumimoji="1" lang="ja-JP" altLang="en-US" sz="1100" b="1"/>
            <a:t>日</a:t>
          </a:r>
          <a:r>
            <a:rPr kumimoji="1" lang="ja-JP" altLang="en-US" sz="1100"/>
            <a:t>以降予約</a:t>
          </a:r>
        </a:p>
      </xdr:txBody>
    </xdr:sp>
    <xdr:clientData/>
  </xdr:oneCellAnchor>
  <xdr:twoCellAnchor>
    <xdr:from>
      <xdr:col>2</xdr:col>
      <xdr:colOff>0</xdr:colOff>
      <xdr:row>1</xdr:row>
      <xdr:rowOff>0</xdr:rowOff>
    </xdr:from>
    <xdr:to>
      <xdr:col>4</xdr:col>
      <xdr:colOff>104775</xdr:colOff>
      <xdr:row>5</xdr:row>
      <xdr:rowOff>133350</xdr:rowOff>
    </xdr:to>
    <xdr:sp macro="" textlink="">
      <xdr:nvSpPr>
        <xdr:cNvPr id="11" name="角丸四角形 4">
          <a:extLst>
            <a:ext uri="{FF2B5EF4-FFF2-40B4-BE49-F238E27FC236}">
              <a16:creationId xmlns:a16="http://schemas.microsoft.com/office/drawing/2014/main" id="{00455A86-6C8F-4C29-AAB6-62476EEA1283}"/>
            </a:ext>
          </a:extLst>
        </xdr:cNvPr>
        <xdr:cNvSpPr/>
      </xdr:nvSpPr>
      <xdr:spPr>
        <a:xfrm>
          <a:off x="320040" y="388620"/>
          <a:ext cx="836295" cy="11544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見</a:t>
          </a:r>
          <a:endParaRPr kumimoji="1" lang="en-US" altLang="ja-JP" sz="2400"/>
        </a:p>
        <a:p>
          <a:pPr algn="ctr"/>
          <a:r>
            <a:rPr kumimoji="1" lang="ja-JP" altLang="en-US" sz="2400"/>
            <a:t>本</a:t>
          </a:r>
        </a:p>
      </xdr:txBody>
    </xdr:sp>
    <xdr:clientData/>
  </xdr:twoCellAnchor>
  <xdr:twoCellAnchor>
    <xdr:from>
      <xdr:col>20</xdr:col>
      <xdr:colOff>7620</xdr:colOff>
      <xdr:row>4</xdr:row>
      <xdr:rowOff>0</xdr:rowOff>
    </xdr:from>
    <xdr:to>
      <xdr:col>25</xdr:col>
      <xdr:colOff>83820</xdr:colOff>
      <xdr:row>5</xdr:row>
      <xdr:rowOff>228307</xdr:rowOff>
    </xdr:to>
    <xdr:sp macro="" textlink="">
      <xdr:nvSpPr>
        <xdr:cNvPr id="12" name="四角形吹き出し 7">
          <a:extLst>
            <a:ext uri="{FF2B5EF4-FFF2-40B4-BE49-F238E27FC236}">
              <a16:creationId xmlns:a16="http://schemas.microsoft.com/office/drawing/2014/main" id="{73F3253F-F045-4C24-B660-7A29582FE0BE}"/>
            </a:ext>
          </a:extLst>
        </xdr:cNvPr>
        <xdr:cNvSpPr/>
      </xdr:nvSpPr>
      <xdr:spPr>
        <a:xfrm>
          <a:off x="5440680" y="1234440"/>
          <a:ext cx="1714500" cy="403567"/>
        </a:xfrm>
        <a:prstGeom prst="wedgeRectCallout">
          <a:avLst>
            <a:gd name="adj1" fmla="val -93294"/>
            <a:gd name="adj2" fmla="val -74135"/>
          </a:avLst>
        </a:prstGeom>
        <a:solidFill>
          <a:srgbClr val="FFFF00"/>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en-US" altLang="ja-JP" sz="900" b="1">
              <a:latin typeface="+mn-ea"/>
              <a:ea typeface="+mn-ea"/>
            </a:rPr>
            <a:t>FAX</a:t>
          </a:r>
          <a:r>
            <a:rPr kumimoji="1" lang="ja-JP" altLang="en-US" sz="900" b="1">
              <a:latin typeface="+mn-ea"/>
              <a:ea typeface="+mn-ea"/>
            </a:rPr>
            <a:t>又はメールアドレスを必ずご記入下さい</a:t>
          </a:r>
        </a:p>
      </xdr:txBody>
    </xdr:sp>
    <xdr:clientData/>
  </xdr:twoCellAnchor>
  <xdr:twoCellAnchor>
    <xdr:from>
      <xdr:col>20</xdr:col>
      <xdr:colOff>190500</xdr:colOff>
      <xdr:row>29</xdr:row>
      <xdr:rowOff>83820</xdr:rowOff>
    </xdr:from>
    <xdr:to>
      <xdr:col>24</xdr:col>
      <xdr:colOff>257322</xdr:colOff>
      <xdr:row>31</xdr:row>
      <xdr:rowOff>27549</xdr:rowOff>
    </xdr:to>
    <xdr:sp macro="" textlink="">
      <xdr:nvSpPr>
        <xdr:cNvPr id="13" name="四角形吹き出し 6">
          <a:extLst>
            <a:ext uri="{FF2B5EF4-FFF2-40B4-BE49-F238E27FC236}">
              <a16:creationId xmlns:a16="http://schemas.microsoft.com/office/drawing/2014/main" id="{E974D341-90E1-4048-836C-4303A6FC957B}"/>
            </a:ext>
          </a:extLst>
        </xdr:cNvPr>
        <xdr:cNvSpPr/>
      </xdr:nvSpPr>
      <xdr:spPr>
        <a:xfrm>
          <a:off x="5623560" y="7658100"/>
          <a:ext cx="1377462" cy="507609"/>
        </a:xfrm>
        <a:prstGeom prst="wedgeRectCallout">
          <a:avLst>
            <a:gd name="adj1" fmla="val -70666"/>
            <a:gd name="adj2" fmla="val -170494"/>
          </a:avLst>
        </a:prstGeom>
        <a:solidFill>
          <a:srgbClr val="FFFF00"/>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nchorCtr="0"/>
        <a:lstStyle/>
        <a:p>
          <a:pPr algn="ctr"/>
          <a:r>
            <a:rPr kumimoji="1" lang="ja-JP" altLang="en-US" sz="800">
              <a:latin typeface="+mn-ea"/>
              <a:ea typeface="+mn-ea"/>
            </a:rPr>
            <a:t>アレルギー等の連絡事項はこちらへご記入下さい</a:t>
          </a:r>
        </a:p>
      </xdr:txBody>
    </xdr:sp>
    <xdr:clientData/>
  </xdr:twoCellAnchor>
  <xdr:twoCellAnchor>
    <xdr:from>
      <xdr:col>5</xdr:col>
      <xdr:colOff>9525</xdr:colOff>
      <xdr:row>8</xdr:row>
      <xdr:rowOff>0</xdr:rowOff>
    </xdr:from>
    <xdr:to>
      <xdr:col>11</xdr:col>
      <xdr:colOff>9525</xdr:colOff>
      <xdr:row>9</xdr:row>
      <xdr:rowOff>0</xdr:rowOff>
    </xdr:to>
    <xdr:cxnSp macro="">
      <xdr:nvCxnSpPr>
        <xdr:cNvPr id="14" name="直線コネクタ 13">
          <a:extLst>
            <a:ext uri="{FF2B5EF4-FFF2-40B4-BE49-F238E27FC236}">
              <a16:creationId xmlns:a16="http://schemas.microsoft.com/office/drawing/2014/main" id="{DF620874-F13C-4C1D-A2C9-0B2CDB96E972}"/>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240030</xdr:rowOff>
    </xdr:to>
    <xdr:cxnSp macro="">
      <xdr:nvCxnSpPr>
        <xdr:cNvPr id="15" name="直線コネクタ 14">
          <a:extLst>
            <a:ext uri="{FF2B5EF4-FFF2-40B4-BE49-F238E27FC236}">
              <a16:creationId xmlns:a16="http://schemas.microsoft.com/office/drawing/2014/main" id="{2107A50C-6CCB-4498-A835-F27021E747DA}"/>
            </a:ext>
          </a:extLst>
        </xdr:cNvPr>
        <xdr:cNvCxnSpPr/>
      </xdr:nvCxnSpPr>
      <xdr:spPr>
        <a:xfrm>
          <a:off x="5433060" y="2781300"/>
          <a:ext cx="1965960" cy="24003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0</xdr:colOff>
      <xdr:row>1</xdr:row>
      <xdr:rowOff>0</xdr:rowOff>
    </xdr:from>
    <xdr:ext cx="1602233" cy="275717"/>
    <xdr:sp macro="" textlink="">
      <xdr:nvSpPr>
        <xdr:cNvPr id="16" name="テキスト ボックス 15">
          <a:extLst>
            <a:ext uri="{FF2B5EF4-FFF2-40B4-BE49-F238E27FC236}">
              <a16:creationId xmlns:a16="http://schemas.microsoft.com/office/drawing/2014/main" id="{8BA703F0-6316-49FB-A6B3-B8920EAB6B81}"/>
            </a:ext>
          </a:extLst>
        </xdr:cNvPr>
        <xdr:cNvSpPr txBox="1"/>
      </xdr:nvSpPr>
      <xdr:spPr>
        <a:xfrm>
          <a:off x="320040" y="388620"/>
          <a:ext cx="1602233" cy="2757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2023</a:t>
          </a:r>
          <a:r>
            <a:rPr kumimoji="1" lang="ja-JP" altLang="en-US" sz="1100"/>
            <a:t>年</a:t>
          </a:r>
          <a:r>
            <a:rPr kumimoji="1" lang="en-US" altLang="ja-JP" sz="1100" b="1"/>
            <a:t>4</a:t>
          </a:r>
          <a:r>
            <a:rPr kumimoji="1" lang="ja-JP" altLang="en-US" sz="1100" b="1"/>
            <a:t>月</a:t>
          </a:r>
          <a:r>
            <a:rPr kumimoji="1" lang="en-US" altLang="ja-JP" sz="1100" b="1"/>
            <a:t>1</a:t>
          </a:r>
          <a:r>
            <a:rPr kumimoji="1" lang="ja-JP" altLang="en-US" sz="1100" b="1"/>
            <a:t>日</a:t>
          </a:r>
          <a:r>
            <a:rPr kumimoji="1" lang="ja-JP" altLang="en-US" sz="1100"/>
            <a:t>以降予約</a:t>
          </a:r>
        </a:p>
      </xdr:txBody>
    </xdr:sp>
    <xdr:clientData/>
  </xdr:oneCellAnchor>
  <xdr:twoCellAnchor>
    <xdr:from>
      <xdr:col>5</xdr:col>
      <xdr:colOff>9525</xdr:colOff>
      <xdr:row>8</xdr:row>
      <xdr:rowOff>0</xdr:rowOff>
    </xdr:from>
    <xdr:to>
      <xdr:col>11</xdr:col>
      <xdr:colOff>9525</xdr:colOff>
      <xdr:row>9</xdr:row>
      <xdr:rowOff>0</xdr:rowOff>
    </xdr:to>
    <xdr:cxnSp macro="">
      <xdr:nvCxnSpPr>
        <xdr:cNvPr id="17" name="直線コネクタ 16">
          <a:extLst>
            <a:ext uri="{FF2B5EF4-FFF2-40B4-BE49-F238E27FC236}">
              <a16:creationId xmlns:a16="http://schemas.microsoft.com/office/drawing/2014/main" id="{55033F59-E296-4C75-899D-D3198DE40767}"/>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240030</xdr:rowOff>
    </xdr:to>
    <xdr:cxnSp macro="">
      <xdr:nvCxnSpPr>
        <xdr:cNvPr id="18" name="直線コネクタ 17">
          <a:extLst>
            <a:ext uri="{FF2B5EF4-FFF2-40B4-BE49-F238E27FC236}">
              <a16:creationId xmlns:a16="http://schemas.microsoft.com/office/drawing/2014/main" id="{6A63DC70-0C8C-44B1-834A-E5D2FA7F790A}"/>
            </a:ext>
          </a:extLst>
        </xdr:cNvPr>
        <xdr:cNvCxnSpPr/>
      </xdr:nvCxnSpPr>
      <xdr:spPr>
        <a:xfrm>
          <a:off x="5433060" y="2781300"/>
          <a:ext cx="1965960" cy="24003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8</xdr:row>
      <xdr:rowOff>0</xdr:rowOff>
    </xdr:from>
    <xdr:to>
      <xdr:col>11</xdr:col>
      <xdr:colOff>9525</xdr:colOff>
      <xdr:row>9</xdr:row>
      <xdr:rowOff>0</xdr:rowOff>
    </xdr:to>
    <xdr:cxnSp macro="">
      <xdr:nvCxnSpPr>
        <xdr:cNvPr id="19" name="直線コネクタ 18">
          <a:extLst>
            <a:ext uri="{FF2B5EF4-FFF2-40B4-BE49-F238E27FC236}">
              <a16:creationId xmlns:a16="http://schemas.microsoft.com/office/drawing/2014/main" id="{2B216FBA-73AE-4414-BE0B-F81C2D457428}"/>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240030</xdr:rowOff>
    </xdr:to>
    <xdr:cxnSp macro="">
      <xdr:nvCxnSpPr>
        <xdr:cNvPr id="20" name="直線コネクタ 19">
          <a:extLst>
            <a:ext uri="{FF2B5EF4-FFF2-40B4-BE49-F238E27FC236}">
              <a16:creationId xmlns:a16="http://schemas.microsoft.com/office/drawing/2014/main" id="{86BE05E8-C12B-4125-8CD5-B7A0BB37399A}"/>
            </a:ext>
          </a:extLst>
        </xdr:cNvPr>
        <xdr:cNvCxnSpPr/>
      </xdr:nvCxnSpPr>
      <xdr:spPr>
        <a:xfrm>
          <a:off x="5433060" y="2781300"/>
          <a:ext cx="1965960" cy="24003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8</xdr:row>
      <xdr:rowOff>0</xdr:rowOff>
    </xdr:from>
    <xdr:to>
      <xdr:col>11</xdr:col>
      <xdr:colOff>9525</xdr:colOff>
      <xdr:row>9</xdr:row>
      <xdr:rowOff>0</xdr:rowOff>
    </xdr:to>
    <xdr:cxnSp macro="">
      <xdr:nvCxnSpPr>
        <xdr:cNvPr id="21" name="直線コネクタ 20">
          <a:extLst>
            <a:ext uri="{FF2B5EF4-FFF2-40B4-BE49-F238E27FC236}">
              <a16:creationId xmlns:a16="http://schemas.microsoft.com/office/drawing/2014/main" id="{05B395BD-85AD-42F2-9442-0A3DB79C12DB}"/>
            </a:ext>
          </a:extLst>
        </xdr:cNvPr>
        <xdr:cNvCxnSpPr/>
      </xdr:nvCxnSpPr>
      <xdr:spPr>
        <a:xfrm>
          <a:off x="1327785" y="2217420"/>
          <a:ext cx="1645920" cy="28194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26</xdr:col>
      <xdr:colOff>0</xdr:colOff>
      <xdr:row>10</xdr:row>
      <xdr:rowOff>240030</xdr:rowOff>
    </xdr:to>
    <xdr:cxnSp macro="">
      <xdr:nvCxnSpPr>
        <xdr:cNvPr id="22" name="直線コネクタ 21">
          <a:extLst>
            <a:ext uri="{FF2B5EF4-FFF2-40B4-BE49-F238E27FC236}">
              <a16:creationId xmlns:a16="http://schemas.microsoft.com/office/drawing/2014/main" id="{EC7A846D-B147-4449-9D8C-416B476466F7}"/>
            </a:ext>
          </a:extLst>
        </xdr:cNvPr>
        <xdr:cNvCxnSpPr/>
      </xdr:nvCxnSpPr>
      <xdr:spPr>
        <a:xfrm>
          <a:off x="5433060" y="2781300"/>
          <a:ext cx="1965960" cy="240030"/>
        </a:xfrm>
        <a:prstGeom prst="line">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39</xdr:row>
      <xdr:rowOff>0</xdr:rowOff>
    </xdr:from>
    <xdr:to>
      <xdr:col>20</xdr:col>
      <xdr:colOff>277495</xdr:colOff>
      <xdr:row>44</xdr:row>
      <xdr:rowOff>140970</xdr:rowOff>
    </xdr:to>
    <xdr:sp macro="" textlink="">
      <xdr:nvSpPr>
        <xdr:cNvPr id="23" name="テキスト ボックス 22">
          <a:extLst>
            <a:ext uri="{FF2B5EF4-FFF2-40B4-BE49-F238E27FC236}">
              <a16:creationId xmlns:a16="http://schemas.microsoft.com/office/drawing/2014/main" id="{AAA05BB3-E858-41B4-A988-16FDE0B03724}"/>
            </a:ext>
          </a:extLst>
        </xdr:cNvPr>
        <xdr:cNvSpPr txBox="1"/>
      </xdr:nvSpPr>
      <xdr:spPr>
        <a:xfrm>
          <a:off x="320040" y="10119360"/>
          <a:ext cx="5390515" cy="1550670"/>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a:endParaRPr kumimoji="1" lang="en-US" altLang="ja-JP" sz="300">
            <a:latin typeface="+mj-ea"/>
            <a:ea typeface="+mj-ea"/>
          </a:endParaRPr>
        </a:p>
        <a:p>
          <a:pPr algn="l"/>
          <a:r>
            <a:rPr kumimoji="1" lang="ja-JP" altLang="en-US" sz="1100" b="1">
              <a:latin typeface="+mj-ea"/>
              <a:ea typeface="+mj-ea"/>
            </a:rPr>
            <a:t>連絡先　「春日井市少年自然の家」</a:t>
          </a:r>
          <a:r>
            <a:rPr kumimoji="1" lang="en-US" altLang="ja-JP" sz="1100" b="1">
              <a:latin typeface="+mj-ea"/>
              <a:ea typeface="+mj-ea"/>
            </a:rPr>
            <a:t>2</a:t>
          </a:r>
          <a:r>
            <a:rPr kumimoji="1" lang="ja-JP" altLang="en-US" sz="1100" b="1">
              <a:latin typeface="+mj-ea"/>
              <a:ea typeface="+mj-ea"/>
            </a:rPr>
            <a:t>階厨房　（運営会社</a:t>
          </a:r>
          <a:r>
            <a:rPr kumimoji="1" lang="en-US" altLang="ja-JP" sz="1100" b="1">
              <a:latin typeface="+mj-ea"/>
              <a:ea typeface="+mj-ea"/>
            </a:rPr>
            <a:t>/</a:t>
          </a:r>
          <a:r>
            <a:rPr kumimoji="1" lang="ja-JP" altLang="en-US" sz="1100" b="1">
              <a:latin typeface="+mj-ea"/>
              <a:ea typeface="+mj-ea"/>
            </a:rPr>
            <a:t>日本ゼネラルフード㈱</a:t>
          </a:r>
          <a:r>
            <a:rPr kumimoji="1" lang="ja-JP" altLang="en-US" sz="1100" b="1">
              <a:solidFill>
                <a:schemeClr val="dk1"/>
              </a:solidFill>
              <a:latin typeface="+mj-ea"/>
              <a:ea typeface="+mj-ea"/>
              <a:cs typeface="+mn-cs"/>
            </a:rPr>
            <a:t>）</a:t>
          </a:r>
          <a:endParaRPr kumimoji="1" lang="en-US" altLang="ja-JP" sz="1100" b="1">
            <a:solidFill>
              <a:schemeClr val="dk1"/>
            </a:solidFill>
            <a:latin typeface="+mj-ea"/>
            <a:ea typeface="+mj-ea"/>
            <a:cs typeface="+mn-cs"/>
          </a:endParaRPr>
        </a:p>
        <a:p>
          <a:pPr algn="l"/>
          <a:endParaRPr kumimoji="1" lang="en-US" altLang="ja-JP" sz="300">
            <a:solidFill>
              <a:schemeClr val="dk1"/>
            </a:solidFill>
            <a:latin typeface="+mj-ea"/>
            <a:ea typeface="+mj-ea"/>
            <a:cs typeface="+mn-cs"/>
          </a:endParaRPr>
        </a:p>
        <a:p>
          <a:pPr algn="l"/>
          <a:r>
            <a:rPr kumimoji="1" lang="ja-JP" altLang="en-US" sz="1100">
              <a:latin typeface="+mj-ea"/>
              <a:ea typeface="+mj-ea"/>
            </a:rPr>
            <a:t>Ｅ</a:t>
          </a:r>
          <a:r>
            <a:rPr kumimoji="1" lang="en-US" altLang="ja-JP" sz="1100">
              <a:latin typeface="+mj-ea"/>
              <a:ea typeface="+mj-ea"/>
            </a:rPr>
            <a:t>-mail </a:t>
          </a:r>
          <a:r>
            <a:rPr kumimoji="1" lang="ja-JP" altLang="en-US" sz="1100">
              <a:latin typeface="+mj-ea"/>
              <a:ea typeface="+mj-ea"/>
            </a:rPr>
            <a:t>　</a:t>
          </a:r>
          <a:r>
            <a:rPr kumimoji="1" lang="en-US" altLang="ja-JP" sz="1100">
              <a:latin typeface="+mj-ea"/>
              <a:ea typeface="+mj-ea"/>
            </a:rPr>
            <a:t>ngf0044@ngf-penguin.co.jp   </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　０５６８－９２－３９２０　　</a:t>
          </a:r>
          <a:endParaRPr kumimoji="1" lang="en-US" altLang="ja-JP" sz="1100">
            <a:solidFill>
              <a:schemeClr val="dk1"/>
            </a:solidFill>
            <a:effectLst/>
            <a:latin typeface="+mn-lt"/>
            <a:ea typeface="+mn-ea"/>
            <a:cs typeface="+mn-cs"/>
          </a:endParaRPr>
        </a:p>
        <a:p>
          <a:pPr algn="l"/>
          <a:endParaRPr kumimoji="1" lang="en-US" altLang="ja-JP" sz="1100">
            <a:latin typeface="+mj-ea"/>
            <a:ea typeface="+mj-ea"/>
          </a:endParaRPr>
        </a:p>
        <a:p>
          <a:pPr algn="l"/>
          <a:endParaRPr kumimoji="1" lang="en-US" altLang="ja-JP" sz="300">
            <a:latin typeface="+mj-ea"/>
            <a:ea typeface="+mj-ea"/>
          </a:endParaRPr>
        </a:p>
        <a:p>
          <a:pPr algn="l"/>
          <a:r>
            <a:rPr kumimoji="1" lang="en-US" altLang="ja-JP" sz="1100">
              <a:latin typeface="+mj-ea"/>
              <a:ea typeface="+mj-ea"/>
            </a:rPr>
            <a:t>※FAX</a:t>
          </a:r>
          <a:r>
            <a:rPr kumimoji="1" lang="ja-JP" altLang="en-US" sz="1100">
              <a:latin typeface="+mj-ea"/>
              <a:ea typeface="+mj-ea"/>
            </a:rPr>
            <a:t>又はメールにてご連絡下さい。後日折り返しご連絡いたします。                                                </a:t>
          </a:r>
          <a:endParaRPr kumimoji="1" lang="en-US" altLang="ja-JP" sz="1100">
            <a:latin typeface="+mj-ea"/>
            <a:ea typeface="+mj-ea"/>
          </a:endParaRPr>
        </a:p>
        <a:p>
          <a:pPr algn="l"/>
          <a:r>
            <a:rPr kumimoji="1" lang="en-US" altLang="ja-JP" sz="1100" baseline="0">
              <a:latin typeface="+mj-ea"/>
              <a:ea typeface="+mj-ea"/>
            </a:rPr>
            <a:t>    </a:t>
          </a:r>
          <a:r>
            <a:rPr kumimoji="1" lang="ja-JP" altLang="en-US" sz="1100" b="1" baseline="0">
              <a:solidFill>
                <a:srgbClr val="FF0000"/>
              </a:solidFill>
              <a:latin typeface="+mj-ea"/>
              <a:ea typeface="+mj-ea"/>
            </a:rPr>
            <a:t>返信が無い場合、受信できてない場合がございますのでお問い合わせ下さい。</a:t>
          </a:r>
          <a:endParaRPr kumimoji="1" lang="en-US" altLang="ja-JP" sz="1100" b="1">
            <a:solidFill>
              <a:srgbClr val="FF0000"/>
            </a:solidFill>
            <a:latin typeface="+mj-ea"/>
            <a:ea typeface="+mj-ea"/>
          </a:endParaRPr>
        </a:p>
        <a:p>
          <a:pPr algn="l"/>
          <a:r>
            <a:rPr kumimoji="1" lang="en-US" altLang="ja-JP" sz="1100">
              <a:latin typeface="+mj-ea"/>
              <a:ea typeface="+mj-ea"/>
            </a:rPr>
            <a:t>※</a:t>
          </a:r>
          <a:r>
            <a:rPr kumimoji="1" lang="ja-JP" altLang="en-US" sz="1100">
              <a:latin typeface="+mj-ea"/>
              <a:ea typeface="+mj-ea"/>
            </a:rPr>
            <a:t>コピーを取るなどして、本書面の控えをお手元に残して下さい。</a:t>
          </a:r>
          <a:endParaRPr kumimoji="1" lang="en-US" altLang="ja-JP" sz="1100">
            <a:latin typeface="+mj-ea"/>
            <a:ea typeface="+mj-ea"/>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enpen@penguin.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811A-E45C-4741-92A5-3B91953C09B0}">
  <sheetPr>
    <pageSetUpPr fitToPage="1"/>
  </sheetPr>
  <dimension ref="A1:AE46"/>
  <sheetViews>
    <sheetView showZeros="0" tabSelected="1" view="pageBreakPreview" zoomScale="90" zoomScaleSheetLayoutView="90" zoomScalePageLayoutView="75" workbookViewId="0">
      <selection activeCell="AI14" sqref="AI14"/>
    </sheetView>
  </sheetViews>
  <sheetFormatPr defaultColWidth="8.09765625" defaultRowHeight="13.2"/>
  <cols>
    <col min="1" max="1" width="2.8984375" style="1" customWidth="1"/>
    <col min="2" max="2" width="1.296875" style="1" customWidth="1"/>
    <col min="3" max="3" width="4.296875" style="1" customWidth="1"/>
    <col min="4" max="4" width="5.296875" style="1" customWidth="1"/>
    <col min="5" max="5" width="3.5" style="1" customWidth="1"/>
    <col min="6" max="20" width="3.59765625" style="1" customWidth="1"/>
    <col min="21" max="26" width="4.296875" style="1" customWidth="1"/>
    <col min="27" max="27" width="0.8984375" style="1" customWidth="1"/>
    <col min="28" max="28" width="8.3984375" style="1" customWidth="1"/>
    <col min="29" max="29" width="3.3984375" style="1" customWidth="1"/>
    <col min="30" max="31" width="16.59765625" style="1" customWidth="1"/>
    <col min="32" max="16384" width="8.09765625" style="1"/>
  </cols>
  <sheetData>
    <row r="1" spans="2:31" ht="30.6" customHeight="1">
      <c r="B1" s="266" t="str">
        <f>IF(AB1="予約","春日井市少年自然の家 食事等予約受付書",IF(AB1="変更","春日井市少年自然の家　食事等変更予約受付書",IF(AB1="取消","春日井市少年自然の家　食事等予約取消書")))</f>
        <v>春日井市少年自然の家 食事等予約受付書</v>
      </c>
      <c r="C1" s="266"/>
      <c r="D1" s="266"/>
      <c r="E1" s="266"/>
      <c r="F1" s="266"/>
      <c r="G1" s="266"/>
      <c r="H1" s="266"/>
      <c r="I1" s="266"/>
      <c r="J1" s="266"/>
      <c r="K1" s="266"/>
      <c r="L1" s="266"/>
      <c r="M1" s="266"/>
      <c r="N1" s="266"/>
      <c r="O1" s="266"/>
      <c r="P1" s="266"/>
      <c r="Q1" s="266"/>
      <c r="R1" s="266"/>
      <c r="S1" s="266"/>
      <c r="T1" s="266"/>
      <c r="U1" s="266"/>
      <c r="V1" s="266"/>
      <c r="W1" s="266"/>
      <c r="X1" s="266"/>
      <c r="Y1" s="266"/>
      <c r="Z1" s="266"/>
      <c r="AB1" s="2" t="s">
        <v>0</v>
      </c>
      <c r="AC1" s="267"/>
      <c r="AD1" s="268"/>
      <c r="AE1" s="268"/>
    </row>
    <row r="2" spans="2:31" ht="22.2" customHeight="1" thickBot="1">
      <c r="B2" s="3"/>
      <c r="C2" s="3"/>
      <c r="D2" s="3"/>
      <c r="E2" s="3"/>
      <c r="F2" s="3"/>
      <c r="G2" s="3"/>
      <c r="H2" s="3"/>
      <c r="I2" s="4" t="s">
        <v>1</v>
      </c>
      <c r="J2" s="3"/>
      <c r="K2" s="3"/>
      <c r="L2" s="3"/>
      <c r="M2" s="3"/>
      <c r="N2" s="3"/>
      <c r="O2" s="3"/>
      <c r="P2" s="3"/>
      <c r="Q2" s="3"/>
      <c r="R2" s="3"/>
      <c r="S2" s="3"/>
      <c r="T2" s="3"/>
      <c r="U2" s="269">
        <f ca="1">NOW()</f>
        <v>45125.707390740739</v>
      </c>
      <c r="V2" s="269"/>
      <c r="W2" s="269"/>
      <c r="X2" s="269"/>
      <c r="Y2" s="269"/>
      <c r="Z2" s="269"/>
      <c r="AA2" s="5"/>
      <c r="AB2" s="1" t="str">
        <f>IF(R3="","",W2+S3)</f>
        <v/>
      </c>
      <c r="AC2" s="270" t="s">
        <v>2</v>
      </c>
      <c r="AD2" s="270"/>
      <c r="AE2" s="270"/>
    </row>
    <row r="3" spans="2:31" ht="22.2" customHeight="1">
      <c r="C3" s="271" t="s">
        <v>3</v>
      </c>
      <c r="D3" s="272"/>
      <c r="E3" s="273"/>
      <c r="F3" s="274"/>
      <c r="G3" s="274"/>
      <c r="H3" s="274"/>
      <c r="I3" s="274"/>
      <c r="J3" s="274"/>
      <c r="K3" s="274"/>
      <c r="L3" s="274"/>
      <c r="M3" s="274"/>
      <c r="N3" s="275" t="s">
        <v>4</v>
      </c>
      <c r="O3" s="276"/>
      <c r="P3" s="277"/>
      <c r="Q3" s="278"/>
      <c r="R3" s="278"/>
      <c r="S3" s="278"/>
      <c r="T3" s="279" t="s">
        <v>5</v>
      </c>
      <c r="U3" s="280"/>
      <c r="V3" s="280"/>
      <c r="W3" s="280"/>
      <c r="X3" s="280"/>
      <c r="Y3" s="280"/>
      <c r="Z3" s="281"/>
      <c r="AA3" s="6"/>
      <c r="AC3" s="7" t="s">
        <v>6</v>
      </c>
      <c r="AD3" s="7" t="s">
        <v>7</v>
      </c>
      <c r="AE3" s="7" t="s">
        <v>8</v>
      </c>
    </row>
    <row r="4" spans="2:31" ht="22.2" customHeight="1" thickBot="1">
      <c r="C4" s="248" t="s">
        <v>9</v>
      </c>
      <c r="D4" s="249"/>
      <c r="E4" s="250"/>
      <c r="F4" s="251"/>
      <c r="G4" s="251"/>
      <c r="H4" s="251"/>
      <c r="I4" s="251"/>
      <c r="J4" s="251"/>
      <c r="K4" s="251"/>
      <c r="L4" s="251"/>
      <c r="M4" s="251"/>
      <c r="N4" s="249" t="s">
        <v>10</v>
      </c>
      <c r="O4" s="249"/>
      <c r="P4" s="252"/>
      <c r="Q4" s="253"/>
      <c r="R4" s="253"/>
      <c r="S4" s="253"/>
      <c r="T4" s="254"/>
      <c r="U4" s="255"/>
      <c r="V4" s="255"/>
      <c r="W4" s="255"/>
      <c r="X4" s="255"/>
      <c r="Y4" s="255"/>
      <c r="Z4" s="256"/>
      <c r="AC4" s="8">
        <v>1</v>
      </c>
      <c r="AD4" s="9" t="s">
        <v>11</v>
      </c>
      <c r="AE4" s="10">
        <v>130</v>
      </c>
    </row>
    <row r="5" spans="2:31" ht="14.25" customHeight="1">
      <c r="AC5" s="8">
        <v>2</v>
      </c>
      <c r="AD5" s="9" t="s">
        <v>12</v>
      </c>
      <c r="AE5" s="10">
        <v>130</v>
      </c>
    </row>
    <row r="6" spans="2:31" ht="19.5" customHeight="1" thickBot="1">
      <c r="B6" s="11" t="s">
        <v>13</v>
      </c>
      <c r="L6" s="12" t="s">
        <v>14</v>
      </c>
      <c r="AC6" s="8">
        <v>3</v>
      </c>
      <c r="AD6" s="9" t="s">
        <v>15</v>
      </c>
      <c r="AE6" s="10">
        <v>130</v>
      </c>
    </row>
    <row r="7" spans="2:31" ht="22.2" customHeight="1">
      <c r="C7" s="257" t="s">
        <v>16</v>
      </c>
      <c r="D7" s="258"/>
      <c r="E7" s="261" t="s">
        <v>17</v>
      </c>
      <c r="F7" s="263" t="s">
        <v>18</v>
      </c>
      <c r="G7" s="263"/>
      <c r="H7" s="263"/>
      <c r="I7" s="264"/>
      <c r="J7" s="237">
        <v>590</v>
      </c>
      <c r="K7" s="265"/>
      <c r="L7" s="240" t="s">
        <v>19</v>
      </c>
      <c r="M7" s="241"/>
      <c r="N7" s="241"/>
      <c r="O7" s="241"/>
      <c r="P7" s="237">
        <v>740</v>
      </c>
      <c r="Q7" s="237"/>
      <c r="R7" s="237"/>
      <c r="S7" s="238"/>
      <c r="T7" s="239"/>
      <c r="U7" s="240" t="s">
        <v>20</v>
      </c>
      <c r="V7" s="241"/>
      <c r="W7" s="241"/>
      <c r="X7" s="241"/>
      <c r="Y7" s="237">
        <v>960</v>
      </c>
      <c r="Z7" s="242"/>
      <c r="AC7" s="8">
        <v>4</v>
      </c>
      <c r="AD7" s="9" t="s">
        <v>21</v>
      </c>
      <c r="AE7" s="10">
        <v>130</v>
      </c>
    </row>
    <row r="8" spans="2:31" s="13" customFormat="1" ht="22.2" customHeight="1" thickBot="1">
      <c r="C8" s="259"/>
      <c r="D8" s="260"/>
      <c r="E8" s="262"/>
      <c r="F8" s="243" t="s">
        <v>22</v>
      </c>
      <c r="G8" s="243"/>
      <c r="H8" s="224" t="s">
        <v>23</v>
      </c>
      <c r="I8" s="223"/>
      <c r="J8" s="224" t="s">
        <v>24</v>
      </c>
      <c r="K8" s="244"/>
      <c r="L8" s="222" t="s">
        <v>22</v>
      </c>
      <c r="M8" s="223"/>
      <c r="N8" s="245" t="s">
        <v>23</v>
      </c>
      <c r="O8" s="246"/>
      <c r="P8" s="224" t="s">
        <v>25</v>
      </c>
      <c r="Q8" s="244"/>
      <c r="R8" s="223"/>
      <c r="S8" s="224" t="s">
        <v>24</v>
      </c>
      <c r="T8" s="247"/>
      <c r="U8" s="222" t="s">
        <v>22</v>
      </c>
      <c r="V8" s="223"/>
      <c r="W8" s="224" t="s">
        <v>23</v>
      </c>
      <c r="X8" s="223"/>
      <c r="Y8" s="224" t="s">
        <v>24</v>
      </c>
      <c r="Z8" s="225"/>
      <c r="AC8" s="8">
        <v>5</v>
      </c>
      <c r="AD8" s="9" t="s">
        <v>26</v>
      </c>
      <c r="AE8" s="10">
        <v>130</v>
      </c>
    </row>
    <row r="9" spans="2:31" ht="22.2" customHeight="1">
      <c r="C9" s="226"/>
      <c r="D9" s="227"/>
      <c r="E9" s="14" t="str">
        <f>IF(C9="","",CHOOSE(WEEKDAY(C9),"日","月","火","水","木","金","土"))</f>
        <v/>
      </c>
      <c r="F9" s="228"/>
      <c r="G9" s="228"/>
      <c r="H9" s="229"/>
      <c r="I9" s="230"/>
      <c r="J9" s="198"/>
      <c r="K9" s="231"/>
      <c r="L9" s="215"/>
      <c r="M9" s="216"/>
      <c r="N9" s="232"/>
      <c r="O9" s="233"/>
      <c r="P9" s="234"/>
      <c r="Q9" s="235"/>
      <c r="R9" s="236"/>
      <c r="S9" s="198" t="str">
        <f>IF(N9="","",N9*$P$7)</f>
        <v/>
      </c>
      <c r="T9" s="199"/>
      <c r="U9" s="215"/>
      <c r="V9" s="216"/>
      <c r="W9" s="217"/>
      <c r="X9" s="218"/>
      <c r="Y9" s="209" t="str">
        <f>IF(W9="","",W9*$Y$7)</f>
        <v/>
      </c>
      <c r="Z9" s="210"/>
      <c r="AC9" s="8">
        <v>6</v>
      </c>
      <c r="AD9" s="9" t="s">
        <v>27</v>
      </c>
      <c r="AE9" s="10">
        <v>130</v>
      </c>
    </row>
    <row r="10" spans="2:31" ht="22.2" customHeight="1">
      <c r="C10" s="219"/>
      <c r="D10" s="220"/>
      <c r="E10" s="14" t="str">
        <f>IF(C10="","",CHOOSE(WEEKDAY(C10),"日","月","火","水","木","金","土"))</f>
        <v/>
      </c>
      <c r="F10" s="221"/>
      <c r="G10" s="221"/>
      <c r="H10" s="207"/>
      <c r="I10" s="208"/>
      <c r="J10" s="148" t="str">
        <f>IF(H10="","",H10*$J$7)</f>
        <v/>
      </c>
      <c r="K10" s="183"/>
      <c r="L10" s="206"/>
      <c r="M10" s="110"/>
      <c r="N10" s="207"/>
      <c r="O10" s="208"/>
      <c r="P10" s="179"/>
      <c r="Q10" s="180"/>
      <c r="R10" s="147"/>
      <c r="S10" s="198" t="str">
        <f>IF(N10="","",N10*$P$7)</f>
        <v/>
      </c>
      <c r="T10" s="199"/>
      <c r="U10" s="206"/>
      <c r="V10" s="110"/>
      <c r="W10" s="207"/>
      <c r="X10" s="208"/>
      <c r="Y10" s="209" t="str">
        <f>IF(W10="","",W10*$Y$7)</f>
        <v/>
      </c>
      <c r="Z10" s="210"/>
      <c r="AC10" s="8">
        <v>7</v>
      </c>
      <c r="AD10" s="15" t="s">
        <v>28</v>
      </c>
      <c r="AE10" s="16">
        <v>170</v>
      </c>
    </row>
    <row r="11" spans="2:31" ht="22.2" customHeight="1" thickBot="1">
      <c r="C11" s="211"/>
      <c r="D11" s="212"/>
      <c r="E11" s="14" t="str">
        <f>IF(C11="","",CHOOSE(WEEKDAY(C11),"日","月","火","水","木","金","土"))</f>
        <v/>
      </c>
      <c r="F11" s="213"/>
      <c r="G11" s="213"/>
      <c r="H11" s="196"/>
      <c r="I11" s="197"/>
      <c r="J11" s="177" t="str">
        <f>IF(H11="","",H11*$J$7)</f>
        <v/>
      </c>
      <c r="K11" s="178"/>
      <c r="L11" s="214"/>
      <c r="M11" s="142"/>
      <c r="N11" s="196"/>
      <c r="O11" s="197"/>
      <c r="P11" s="172"/>
      <c r="Q11" s="173"/>
      <c r="R11" s="174"/>
      <c r="S11" s="198" t="str">
        <f>IF(N11="","",N11*$P$7)</f>
        <v/>
      </c>
      <c r="T11" s="199"/>
      <c r="U11" s="200"/>
      <c r="V11" s="201"/>
      <c r="W11" s="202"/>
      <c r="X11" s="203"/>
      <c r="Y11" s="204"/>
      <c r="Z11" s="205"/>
      <c r="AC11" s="8">
        <v>8</v>
      </c>
      <c r="AD11" s="15" t="s">
        <v>29</v>
      </c>
      <c r="AE11" s="16">
        <v>170</v>
      </c>
    </row>
    <row r="12" spans="2:31" ht="22.2" customHeight="1" thickTop="1" thickBot="1">
      <c r="C12" s="126" t="s">
        <v>30</v>
      </c>
      <c r="D12" s="127"/>
      <c r="E12" s="127"/>
      <c r="F12" s="127"/>
      <c r="G12" s="127"/>
      <c r="H12" s="127"/>
      <c r="I12" s="127"/>
      <c r="J12" s="127"/>
      <c r="K12" s="127"/>
      <c r="L12" s="127"/>
      <c r="M12" s="127"/>
      <c r="N12" s="127"/>
      <c r="O12" s="127"/>
      <c r="P12" s="127"/>
      <c r="Q12" s="127"/>
      <c r="R12" s="127"/>
      <c r="S12" s="127"/>
      <c r="T12" s="184"/>
      <c r="U12" s="185">
        <f>SUM(J10:K11)+SUM(S9:T11)+SUM(Y9:Z10)</f>
        <v>0</v>
      </c>
      <c r="V12" s="185"/>
      <c r="W12" s="185"/>
      <c r="X12" s="185"/>
      <c r="Y12" s="185"/>
      <c r="Z12" s="186"/>
      <c r="AC12" s="8">
        <v>9</v>
      </c>
      <c r="AD12" s="15" t="s">
        <v>31</v>
      </c>
      <c r="AE12" s="16">
        <v>170</v>
      </c>
    </row>
    <row r="13" spans="2:31" ht="22.2" customHeight="1">
      <c r="C13" s="17" t="s">
        <v>32</v>
      </c>
      <c r="D13" s="18"/>
      <c r="E13" s="18"/>
      <c r="F13" s="19"/>
      <c r="G13" s="19"/>
      <c r="J13" s="20"/>
      <c r="K13" s="20"/>
      <c r="L13" s="19"/>
      <c r="M13" s="19"/>
      <c r="P13" s="20"/>
      <c r="Q13" s="20"/>
      <c r="R13" s="20"/>
      <c r="S13" s="20"/>
      <c r="T13" s="20"/>
      <c r="U13" s="19"/>
      <c r="V13" s="19"/>
      <c r="Y13" s="20"/>
      <c r="AC13" s="8">
        <v>10</v>
      </c>
      <c r="AD13" s="15" t="s">
        <v>33</v>
      </c>
      <c r="AE13" s="16">
        <v>170</v>
      </c>
    </row>
    <row r="14" spans="2:31" ht="15" customHeight="1">
      <c r="C14" s="17" t="s">
        <v>34</v>
      </c>
      <c r="D14" s="18"/>
      <c r="E14" s="18"/>
      <c r="F14" s="19"/>
      <c r="G14" s="19"/>
      <c r="J14" s="20"/>
      <c r="K14" s="20"/>
      <c r="L14" s="19"/>
      <c r="M14" s="19"/>
      <c r="P14" s="20"/>
      <c r="Q14" s="20"/>
      <c r="R14" s="20"/>
      <c r="S14" s="20"/>
      <c r="T14" s="20"/>
      <c r="U14" s="19"/>
      <c r="V14" s="19"/>
      <c r="Y14" s="20"/>
      <c r="AC14" s="8">
        <v>11</v>
      </c>
      <c r="AD14" s="15" t="s">
        <v>35</v>
      </c>
      <c r="AE14" s="16">
        <v>170</v>
      </c>
    </row>
    <row r="15" spans="2:31" ht="11.25" customHeight="1" thickBot="1">
      <c r="AC15" s="8">
        <v>12</v>
      </c>
      <c r="AD15" s="15" t="s">
        <v>36</v>
      </c>
      <c r="AE15" s="16">
        <v>170</v>
      </c>
    </row>
    <row r="16" spans="2:31" ht="22.2" customHeight="1" thickBot="1">
      <c r="B16" s="11" t="s">
        <v>37</v>
      </c>
      <c r="U16" s="187" t="s">
        <v>38</v>
      </c>
      <c r="V16" s="188"/>
      <c r="W16" s="188"/>
      <c r="X16" s="188"/>
      <c r="Y16" s="188"/>
      <c r="Z16" s="189"/>
      <c r="AC16" s="8">
        <v>13</v>
      </c>
      <c r="AD16" s="21" t="s">
        <v>39</v>
      </c>
      <c r="AE16" s="16">
        <v>110</v>
      </c>
    </row>
    <row r="17" spans="1:31" ht="22.2" customHeight="1">
      <c r="C17" s="133" t="s">
        <v>16</v>
      </c>
      <c r="D17" s="134"/>
      <c r="E17" s="22" t="s">
        <v>17</v>
      </c>
      <c r="F17" s="135" t="s">
        <v>22</v>
      </c>
      <c r="G17" s="136"/>
      <c r="H17" s="135" t="s">
        <v>23</v>
      </c>
      <c r="I17" s="136"/>
      <c r="J17" s="135" t="s">
        <v>25</v>
      </c>
      <c r="K17" s="170"/>
      <c r="L17" s="136"/>
      <c r="M17" s="135" t="s">
        <v>40</v>
      </c>
      <c r="N17" s="136"/>
      <c r="O17" s="135" t="s">
        <v>24</v>
      </c>
      <c r="P17" s="170"/>
      <c r="Q17" s="135" t="s">
        <v>41</v>
      </c>
      <c r="R17" s="170"/>
      <c r="S17" s="170"/>
      <c r="T17" s="170"/>
      <c r="U17" s="190"/>
      <c r="V17" s="191"/>
      <c r="W17" s="191"/>
      <c r="X17" s="191"/>
      <c r="Y17" s="191"/>
      <c r="Z17" s="192"/>
      <c r="AB17" s="23"/>
      <c r="AC17" s="8">
        <v>14</v>
      </c>
      <c r="AD17" s="21" t="s">
        <v>42</v>
      </c>
      <c r="AE17" s="16">
        <v>110</v>
      </c>
    </row>
    <row r="18" spans="1:31" ht="19.8" customHeight="1">
      <c r="C18" s="107"/>
      <c r="D18" s="108"/>
      <c r="E18" s="24" t="str">
        <f>IF(C18="","",CHOOSE(WEEKDAY(C18),"日","月","火","水","木","金","土"))</f>
        <v/>
      </c>
      <c r="F18" s="109"/>
      <c r="G18" s="110"/>
      <c r="H18" s="151"/>
      <c r="I18" s="112"/>
      <c r="J18" s="179"/>
      <c r="K18" s="180"/>
      <c r="L18" s="147"/>
      <c r="M18" s="181" t="str">
        <f>IF(J18="","",IF(J18="カレーライス",600,IF(J18="レトルトカレー",600,IF(J18="ホットドッグ（1本）",300,IF(J18="お米のみ",70,IF(J18="カレー材料のみ",550,0))))))</f>
        <v/>
      </c>
      <c r="N18" s="182"/>
      <c r="O18" s="148" t="str">
        <f>IF(J18="","",H18*M18)</f>
        <v/>
      </c>
      <c r="P18" s="183"/>
      <c r="Q18" s="25"/>
      <c r="R18" s="26" t="s">
        <v>43</v>
      </c>
      <c r="S18" s="27"/>
      <c r="T18" s="28" t="s">
        <v>44</v>
      </c>
      <c r="U18" s="190"/>
      <c r="V18" s="191"/>
      <c r="W18" s="191"/>
      <c r="X18" s="191"/>
      <c r="Y18" s="191"/>
      <c r="Z18" s="192"/>
      <c r="AB18" s="29"/>
      <c r="AC18" s="8">
        <v>15</v>
      </c>
      <c r="AD18" s="21" t="s">
        <v>45</v>
      </c>
      <c r="AE18" s="16">
        <v>110</v>
      </c>
    </row>
    <row r="19" spans="1:31" ht="19.8" customHeight="1">
      <c r="C19" s="107"/>
      <c r="D19" s="108"/>
      <c r="E19" s="30" t="str">
        <f>IF(C19="","",CHOOSE(WEEKDAY(C19),"日","月","火","水","木","金","土"))</f>
        <v/>
      </c>
      <c r="F19" s="109"/>
      <c r="G19" s="110"/>
      <c r="H19" s="151"/>
      <c r="I19" s="112"/>
      <c r="J19" s="179"/>
      <c r="K19" s="180"/>
      <c r="L19" s="147"/>
      <c r="M19" s="181" t="str">
        <f t="shared" ref="M19:M22" si="0">IF(J19="","",IF(J19="カレーライス",600,IF(J19="レトルトカレー",600,IF(J19="ホットドッグ（1本）",300,IF(J19="お米のみ",70,IF(J19="カレー材料のみ",550,0))))))</f>
        <v/>
      </c>
      <c r="N19" s="182"/>
      <c r="O19" s="148" t="str">
        <f>IF(J19="","",H19*M19)</f>
        <v/>
      </c>
      <c r="P19" s="183"/>
      <c r="Q19" s="25"/>
      <c r="R19" s="26" t="s">
        <v>43</v>
      </c>
      <c r="S19" s="27"/>
      <c r="T19" s="28" t="s">
        <v>44</v>
      </c>
      <c r="U19" s="190"/>
      <c r="V19" s="191"/>
      <c r="W19" s="191"/>
      <c r="X19" s="191"/>
      <c r="Y19" s="191"/>
      <c r="Z19" s="192"/>
      <c r="AB19" s="29"/>
      <c r="AC19" s="8">
        <v>16</v>
      </c>
      <c r="AD19" s="21" t="s">
        <v>46</v>
      </c>
      <c r="AE19" s="16">
        <v>110</v>
      </c>
    </row>
    <row r="20" spans="1:31" ht="19.8" customHeight="1">
      <c r="C20" s="107"/>
      <c r="D20" s="108"/>
      <c r="E20" s="30" t="str">
        <f>IF(C20="","",CHOOSE(WEEKDAY(C20),"日","月","火","水","木","金","土"))</f>
        <v/>
      </c>
      <c r="F20" s="109"/>
      <c r="G20" s="110"/>
      <c r="H20" s="151"/>
      <c r="I20" s="112"/>
      <c r="J20" s="179"/>
      <c r="K20" s="180"/>
      <c r="L20" s="147"/>
      <c r="M20" s="181">
        <v>0</v>
      </c>
      <c r="N20" s="182"/>
      <c r="O20" s="148" t="str">
        <f>IF(J20="","",H20*M20)</f>
        <v/>
      </c>
      <c r="P20" s="183"/>
      <c r="Q20" s="31"/>
      <c r="R20" s="32" t="s">
        <v>43</v>
      </c>
      <c r="S20" s="33"/>
      <c r="T20" s="13" t="s">
        <v>44</v>
      </c>
      <c r="U20" s="190"/>
      <c r="V20" s="191"/>
      <c r="W20" s="191"/>
      <c r="X20" s="191"/>
      <c r="Y20" s="191"/>
      <c r="Z20" s="192"/>
      <c r="AB20" s="29"/>
      <c r="AC20" s="8">
        <v>17</v>
      </c>
      <c r="AD20" s="15" t="s">
        <v>47</v>
      </c>
      <c r="AE20" s="16">
        <v>180</v>
      </c>
    </row>
    <row r="21" spans="1:31" ht="19.8" customHeight="1">
      <c r="C21" s="107"/>
      <c r="D21" s="108"/>
      <c r="E21" s="30" t="str">
        <f>IF(C21="","",CHOOSE(WEEKDAY(C21),"日","月","火","水","木","金","土"))</f>
        <v/>
      </c>
      <c r="F21" s="109"/>
      <c r="G21" s="110"/>
      <c r="H21" s="151"/>
      <c r="I21" s="112"/>
      <c r="J21" s="179"/>
      <c r="K21" s="180"/>
      <c r="L21" s="147"/>
      <c r="M21" s="181" t="str">
        <f t="shared" si="0"/>
        <v/>
      </c>
      <c r="N21" s="182"/>
      <c r="O21" s="148" t="str">
        <f>IF(J21="","",H21*M21)</f>
        <v/>
      </c>
      <c r="P21" s="183"/>
      <c r="Q21" s="25"/>
      <c r="R21" s="26" t="s">
        <v>43</v>
      </c>
      <c r="S21" s="27"/>
      <c r="T21" s="28" t="s">
        <v>44</v>
      </c>
      <c r="U21" s="190"/>
      <c r="V21" s="191"/>
      <c r="W21" s="191"/>
      <c r="X21" s="191"/>
      <c r="Y21" s="191"/>
      <c r="Z21" s="192"/>
      <c r="AB21" s="29"/>
      <c r="AC21" s="8">
        <v>18</v>
      </c>
      <c r="AD21" s="34" t="s">
        <v>48</v>
      </c>
      <c r="AE21" s="35">
        <v>180</v>
      </c>
    </row>
    <row r="22" spans="1:31" ht="19.8" customHeight="1" thickBot="1">
      <c r="C22" s="139"/>
      <c r="D22" s="140"/>
      <c r="E22" s="36" t="str">
        <f>IF(C22="","",CHOOSE(WEEKDAY(C22),"日","月","火","水","木","金","土"))</f>
        <v/>
      </c>
      <c r="F22" s="141"/>
      <c r="G22" s="142"/>
      <c r="H22" s="143"/>
      <c r="I22" s="144"/>
      <c r="J22" s="172"/>
      <c r="K22" s="173"/>
      <c r="L22" s="174"/>
      <c r="M22" s="175" t="str">
        <f t="shared" si="0"/>
        <v/>
      </c>
      <c r="N22" s="176"/>
      <c r="O22" s="177" t="str">
        <f>IF(J22="","",H22*M22)</f>
        <v/>
      </c>
      <c r="P22" s="178"/>
      <c r="Q22" s="37"/>
      <c r="R22" s="38" t="s">
        <v>43</v>
      </c>
      <c r="S22" s="39"/>
      <c r="T22" s="40" t="s">
        <v>44</v>
      </c>
      <c r="U22" s="190"/>
      <c r="V22" s="191"/>
      <c r="W22" s="191"/>
      <c r="X22" s="191"/>
      <c r="Y22" s="191"/>
      <c r="Z22" s="192"/>
      <c r="AB22" s="29"/>
      <c r="AC22" s="8">
        <v>18</v>
      </c>
      <c r="AD22" s="34" t="s">
        <v>49</v>
      </c>
      <c r="AE22" s="35">
        <v>180</v>
      </c>
    </row>
    <row r="23" spans="1:31" ht="19.8" customHeight="1" thickTop="1" thickBot="1">
      <c r="C23" s="160" t="s">
        <v>30</v>
      </c>
      <c r="D23" s="161"/>
      <c r="E23" s="161"/>
      <c r="F23" s="162"/>
      <c r="G23" s="162"/>
      <c r="H23" s="162"/>
      <c r="I23" s="162"/>
      <c r="J23" s="162"/>
      <c r="K23" s="162"/>
      <c r="L23" s="163"/>
      <c r="M23" s="164">
        <f>SUM(O18:P22)</f>
        <v>0</v>
      </c>
      <c r="N23" s="165"/>
      <c r="O23" s="165"/>
      <c r="P23" s="165"/>
      <c r="Q23" s="166" t="s">
        <v>50</v>
      </c>
      <c r="R23" s="167"/>
      <c r="S23" s="168">
        <f>Q18*S18+Q19*S19+Q20*S20+Q21*S21+Q22*S22</f>
        <v>0</v>
      </c>
      <c r="T23" s="169"/>
      <c r="U23" s="193"/>
      <c r="V23" s="194"/>
      <c r="W23" s="194"/>
      <c r="X23" s="194"/>
      <c r="Y23" s="194"/>
      <c r="Z23" s="195"/>
      <c r="AB23" s="29"/>
      <c r="AC23" s="8">
        <v>20</v>
      </c>
      <c r="AD23" s="34" t="s">
        <v>51</v>
      </c>
      <c r="AE23" s="35">
        <v>90</v>
      </c>
    </row>
    <row r="24" spans="1:31" ht="11.25" customHeight="1">
      <c r="C24" s="12" t="s">
        <v>52</v>
      </c>
      <c r="V24" s="41"/>
      <c r="W24" s="41"/>
      <c r="X24" s="41"/>
      <c r="Y24" s="41"/>
      <c r="Z24" s="41"/>
      <c r="AB24" s="29"/>
      <c r="AC24" s="8">
        <v>21</v>
      </c>
      <c r="AD24" s="15" t="s">
        <v>53</v>
      </c>
      <c r="AE24" s="16">
        <v>170</v>
      </c>
    </row>
    <row r="25" spans="1:31" ht="22.2" customHeight="1" thickBot="1">
      <c r="B25" s="11" t="s">
        <v>54</v>
      </c>
      <c r="R25" s="1" t="s">
        <v>55</v>
      </c>
      <c r="V25" s="41"/>
      <c r="W25" s="41"/>
      <c r="X25" s="41"/>
      <c r="Y25" s="41"/>
      <c r="Z25" s="41"/>
      <c r="AB25" s="29"/>
      <c r="AC25" s="8">
        <v>22</v>
      </c>
      <c r="AD25" s="15" t="s">
        <v>56</v>
      </c>
      <c r="AE25" s="16">
        <v>120</v>
      </c>
    </row>
    <row r="26" spans="1:31" ht="22.2" customHeight="1">
      <c r="A26" s="42" t="s">
        <v>6</v>
      </c>
      <c r="C26" s="133" t="s">
        <v>16</v>
      </c>
      <c r="D26" s="134"/>
      <c r="E26" s="22" t="s">
        <v>17</v>
      </c>
      <c r="F26" s="135" t="s">
        <v>22</v>
      </c>
      <c r="G26" s="136"/>
      <c r="H26" s="135" t="s">
        <v>23</v>
      </c>
      <c r="I26" s="136"/>
      <c r="J26" s="135" t="s">
        <v>25</v>
      </c>
      <c r="K26" s="170"/>
      <c r="L26" s="136"/>
      <c r="M26" s="135" t="s">
        <v>40</v>
      </c>
      <c r="N26" s="136"/>
      <c r="O26" s="135" t="s">
        <v>24</v>
      </c>
      <c r="P26" s="171"/>
      <c r="R26" s="152"/>
      <c r="S26" s="153"/>
      <c r="T26" s="153"/>
      <c r="U26" s="153"/>
      <c r="V26" s="153"/>
      <c r="W26" s="153"/>
      <c r="X26" s="153"/>
      <c r="Y26" s="153"/>
      <c r="Z26" s="154"/>
      <c r="AB26" s="29"/>
      <c r="AC26" s="8">
        <v>23</v>
      </c>
      <c r="AD26" s="15"/>
      <c r="AE26" s="16"/>
    </row>
    <row r="27" spans="1:31" ht="22.2" customHeight="1">
      <c r="A27" s="43"/>
      <c r="C27" s="158"/>
      <c r="D27" s="159"/>
      <c r="E27" s="30" t="str">
        <f>IF(C27="","",CHOOSE(WEEKDAY(C27),"日","月","火","水","木","金","土"))</f>
        <v/>
      </c>
      <c r="F27" s="109"/>
      <c r="G27" s="110"/>
      <c r="H27" s="151"/>
      <c r="I27" s="112"/>
      <c r="J27" s="145" t="str">
        <f>IF(A27="","",VLOOKUP(A27,$AC$4:$AE$34,2))</f>
        <v/>
      </c>
      <c r="K27" s="146"/>
      <c r="L27" s="147"/>
      <c r="M27" s="148" t="str">
        <f>IF(A27="","",VLOOKUP(A27,$AC$4:$AE$34,3))</f>
        <v/>
      </c>
      <c r="N27" s="149"/>
      <c r="O27" s="148" t="str">
        <f>IF(H27="","",H27*M27)</f>
        <v/>
      </c>
      <c r="P27" s="150"/>
      <c r="R27" s="155"/>
      <c r="S27" s="156"/>
      <c r="T27" s="156"/>
      <c r="U27" s="156"/>
      <c r="V27" s="156"/>
      <c r="W27" s="156"/>
      <c r="X27" s="156"/>
      <c r="Y27" s="156"/>
      <c r="Z27" s="157"/>
      <c r="AB27" s="29"/>
      <c r="AC27" s="8">
        <v>24</v>
      </c>
      <c r="AD27" s="15"/>
      <c r="AE27" s="16"/>
    </row>
    <row r="28" spans="1:31" ht="22.2" customHeight="1">
      <c r="A28" s="43"/>
      <c r="C28" s="107"/>
      <c r="D28" s="108"/>
      <c r="E28" s="30" t="str">
        <f>IF(C28="","",CHOOSE(WEEKDAY(C28),"日","月","火","水","木","金","土"))</f>
        <v/>
      </c>
      <c r="F28" s="109"/>
      <c r="G28" s="110"/>
      <c r="H28" s="151"/>
      <c r="I28" s="112"/>
      <c r="J28" s="145" t="str">
        <f>IF(A28="","",VLOOKUP(A28,$AC$4:$AE$34,2))</f>
        <v/>
      </c>
      <c r="K28" s="146"/>
      <c r="L28" s="147"/>
      <c r="M28" s="148" t="str">
        <f>IF(A28="","",VLOOKUP(A28,$AC$4:$AE$34,3))</f>
        <v/>
      </c>
      <c r="N28" s="149"/>
      <c r="O28" s="148" t="str">
        <f>IF(H28="","",H28*M28)</f>
        <v/>
      </c>
      <c r="P28" s="150"/>
      <c r="R28" s="155"/>
      <c r="S28" s="156"/>
      <c r="T28" s="156"/>
      <c r="U28" s="156"/>
      <c r="V28" s="156"/>
      <c r="W28" s="156"/>
      <c r="X28" s="156"/>
      <c r="Y28" s="156"/>
      <c r="Z28" s="157"/>
      <c r="AB28" s="29"/>
      <c r="AC28" s="8">
        <v>25</v>
      </c>
      <c r="AD28" s="44"/>
      <c r="AE28" s="16"/>
    </row>
    <row r="29" spans="1:31" ht="22.2" customHeight="1">
      <c r="A29" s="43"/>
      <c r="C29" s="107"/>
      <c r="D29" s="108"/>
      <c r="E29" s="30" t="str">
        <f>IF(C29="","",CHOOSE(WEEKDAY(C29),"日","月","火","水","木","金","土"))</f>
        <v/>
      </c>
      <c r="F29" s="109"/>
      <c r="G29" s="110"/>
      <c r="H29" s="151"/>
      <c r="I29" s="112"/>
      <c r="J29" s="145" t="str">
        <f>IF(A29="","",VLOOKUP(A29,$AC$4:$AE$34,2))</f>
        <v/>
      </c>
      <c r="K29" s="146"/>
      <c r="L29" s="147"/>
      <c r="M29" s="148" t="str">
        <f>IF(A29="","",VLOOKUP(A29,$AC$4:$AE$34,3))</f>
        <v/>
      </c>
      <c r="N29" s="149"/>
      <c r="O29" s="148" t="str">
        <f>IF(H29="","",H29*M29)</f>
        <v/>
      </c>
      <c r="P29" s="150"/>
      <c r="R29" s="155"/>
      <c r="S29" s="156"/>
      <c r="T29" s="156"/>
      <c r="U29" s="156"/>
      <c r="V29" s="156"/>
      <c r="W29" s="156"/>
      <c r="X29" s="156"/>
      <c r="Y29" s="156"/>
      <c r="Z29" s="157"/>
      <c r="AC29" s="8">
        <v>26</v>
      </c>
      <c r="AD29" s="44"/>
      <c r="AE29" s="16"/>
    </row>
    <row r="30" spans="1:31" ht="22.2" customHeight="1">
      <c r="A30" s="43"/>
      <c r="C30" s="107"/>
      <c r="D30" s="108"/>
      <c r="E30" s="30" t="str">
        <f>IF(C30="","",CHOOSE(WEEKDAY(C30),"日","月","火","水","木","金","土"))</f>
        <v/>
      </c>
      <c r="F30" s="109"/>
      <c r="G30" s="110"/>
      <c r="H30" s="151"/>
      <c r="I30" s="112"/>
      <c r="J30" s="145" t="str">
        <f>IF(A30="","",VLOOKUP(A30,$AC$4:$AE$34,2))</f>
        <v/>
      </c>
      <c r="K30" s="146"/>
      <c r="L30" s="147"/>
      <c r="M30" s="148" t="str">
        <f>IF(A30="","",VLOOKUP(A30,$AC$4:$AE$34,3))</f>
        <v/>
      </c>
      <c r="N30" s="149"/>
      <c r="O30" s="148" t="str">
        <f>IF(H30="","",H30*M30)</f>
        <v/>
      </c>
      <c r="P30" s="150"/>
      <c r="R30" s="155"/>
      <c r="S30" s="156"/>
      <c r="T30" s="156"/>
      <c r="U30" s="156"/>
      <c r="V30" s="156"/>
      <c r="W30" s="156"/>
      <c r="X30" s="156"/>
      <c r="Y30" s="156"/>
      <c r="Z30" s="157"/>
      <c r="AC30" s="8">
        <v>27</v>
      </c>
      <c r="AD30" s="44"/>
      <c r="AE30" s="16"/>
    </row>
    <row r="31" spans="1:31" ht="22.2" customHeight="1" thickBot="1">
      <c r="A31" s="43"/>
      <c r="C31" s="139"/>
      <c r="D31" s="140"/>
      <c r="E31" s="36" t="str">
        <f>IF(C31="","",CHOOSE(WEEKDAY(C31),"日","月","火","水","木","金","土"))</f>
        <v/>
      </c>
      <c r="F31" s="141"/>
      <c r="G31" s="142"/>
      <c r="H31" s="143"/>
      <c r="I31" s="144"/>
      <c r="J31" s="145" t="str">
        <f>IF(A31="","",VLOOKUP(A31,$AC$4:$AE$34,2))</f>
        <v/>
      </c>
      <c r="K31" s="146"/>
      <c r="L31" s="147"/>
      <c r="M31" s="148" t="str">
        <f>IF(A31="","",VLOOKUP(A31,$AC$4:$AE$34,3))</f>
        <v/>
      </c>
      <c r="N31" s="149"/>
      <c r="O31" s="148" t="str">
        <f>IF(H31="","",H31*M31)</f>
        <v/>
      </c>
      <c r="P31" s="150"/>
      <c r="R31" s="155"/>
      <c r="S31" s="156"/>
      <c r="T31" s="156"/>
      <c r="U31" s="156"/>
      <c r="V31" s="156"/>
      <c r="W31" s="156"/>
      <c r="X31" s="156"/>
      <c r="Y31" s="156"/>
      <c r="Z31" s="157"/>
      <c r="AC31" s="8">
        <v>28</v>
      </c>
      <c r="AD31" s="45"/>
      <c r="AE31" s="16"/>
    </row>
    <row r="32" spans="1:31" ht="22.2" customHeight="1" thickTop="1" thickBot="1">
      <c r="C32" s="126" t="s">
        <v>30</v>
      </c>
      <c r="D32" s="127"/>
      <c r="E32" s="127"/>
      <c r="F32" s="128"/>
      <c r="G32" s="128"/>
      <c r="H32" s="128"/>
      <c r="I32" s="128"/>
      <c r="J32" s="128"/>
      <c r="K32" s="128"/>
      <c r="L32" s="129"/>
      <c r="M32" s="130">
        <f>SUM(O27:P31)</f>
        <v>0</v>
      </c>
      <c r="N32" s="131"/>
      <c r="O32" s="131"/>
      <c r="P32" s="132"/>
      <c r="R32" s="155"/>
      <c r="S32" s="156"/>
      <c r="T32" s="156"/>
      <c r="U32" s="156"/>
      <c r="V32" s="156"/>
      <c r="W32" s="156"/>
      <c r="X32" s="156"/>
      <c r="Y32" s="156"/>
      <c r="Z32" s="157"/>
      <c r="AC32" s="8">
        <v>29</v>
      </c>
      <c r="AD32" s="45"/>
      <c r="AE32" s="16"/>
    </row>
    <row r="33" spans="2:31" ht="11.4" customHeight="1" thickBot="1">
      <c r="C33" s="46" t="s">
        <v>57</v>
      </c>
      <c r="D33" s="18"/>
      <c r="E33" s="18"/>
      <c r="F33" s="19"/>
      <c r="G33" s="19"/>
      <c r="J33" s="20"/>
      <c r="K33" s="20"/>
      <c r="L33" s="19"/>
      <c r="M33" s="19"/>
      <c r="P33" s="20"/>
      <c r="Q33" s="20"/>
      <c r="R33" s="47"/>
      <c r="S33" s="48"/>
      <c r="T33" s="48"/>
      <c r="U33" s="49"/>
      <c r="V33" s="49"/>
      <c r="W33" s="50"/>
      <c r="X33" s="50"/>
      <c r="Y33" s="48"/>
      <c r="Z33" s="51"/>
      <c r="AC33" s="8">
        <v>30</v>
      </c>
      <c r="AD33" s="8"/>
      <c r="AE33" s="8"/>
    </row>
    <row r="34" spans="2:31" ht="11.4" customHeight="1">
      <c r="C34" s="52" t="s">
        <v>58</v>
      </c>
      <c r="R34" s="53"/>
      <c r="S34" s="53"/>
      <c r="T34" s="53"/>
      <c r="U34" s="53"/>
      <c r="V34" s="53"/>
      <c r="W34" s="53"/>
      <c r="X34" s="53"/>
      <c r="Y34" s="53"/>
      <c r="Z34" s="53"/>
      <c r="AC34" s="8"/>
    </row>
    <row r="35" spans="2:31" ht="22.2" customHeight="1" thickBot="1">
      <c r="B35" s="1" t="s">
        <v>59</v>
      </c>
      <c r="Z35" s="53"/>
      <c r="AB35" s="54"/>
    </row>
    <row r="36" spans="2:31" ht="22.2" customHeight="1" thickBot="1">
      <c r="C36" s="133" t="s">
        <v>16</v>
      </c>
      <c r="D36" s="134"/>
      <c r="E36" s="22" t="s">
        <v>17</v>
      </c>
      <c r="F36" s="135" t="s">
        <v>22</v>
      </c>
      <c r="G36" s="136"/>
      <c r="H36" s="137" t="s">
        <v>22</v>
      </c>
      <c r="I36" s="134"/>
      <c r="J36" s="137" t="s">
        <v>22</v>
      </c>
      <c r="K36" s="138"/>
      <c r="L36" s="13"/>
      <c r="M36" s="13"/>
      <c r="N36" s="13"/>
      <c r="P36" s="13"/>
      <c r="Y36" s="53"/>
      <c r="Z36" s="53"/>
      <c r="AB36" s="54"/>
    </row>
    <row r="37" spans="2:31" ht="22.2" customHeight="1">
      <c r="C37" s="107"/>
      <c r="D37" s="108"/>
      <c r="E37" s="24" t="str">
        <f>IF(C37="","",CHOOSE(WEEKDAY(C37),"日","月","火","水","木","金","土"))</f>
        <v/>
      </c>
      <c r="F37" s="109"/>
      <c r="G37" s="110"/>
      <c r="H37" s="111"/>
      <c r="I37" s="112"/>
      <c r="J37" s="111"/>
      <c r="K37" s="113"/>
      <c r="L37" s="55"/>
      <c r="N37" s="20"/>
      <c r="R37" s="114" t="str">
        <f>IF(AB1="予約","見積額",IF(AB1="変更","見積額",IF(AB1="料金","金額",IF(AB1="取消","　"))))</f>
        <v>見積額</v>
      </c>
      <c r="S37" s="115"/>
      <c r="T37" s="116"/>
      <c r="U37" s="120">
        <f>U12+M23+M32</f>
        <v>0</v>
      </c>
      <c r="V37" s="121"/>
      <c r="W37" s="121"/>
      <c r="X37" s="121"/>
      <c r="Y37" s="121"/>
      <c r="Z37" s="122"/>
      <c r="AD37" s="8"/>
      <c r="AE37" s="56"/>
    </row>
    <row r="38" spans="2:31" ht="22.2" customHeight="1" thickBot="1">
      <c r="C38" s="107"/>
      <c r="D38" s="108"/>
      <c r="E38" s="30" t="str">
        <f>IF(C38="","",CHOOSE(WEEKDAY(C38),"日","月","火","水","木","金","土"))</f>
        <v/>
      </c>
      <c r="F38" s="109"/>
      <c r="G38" s="110"/>
      <c r="H38" s="111"/>
      <c r="I38" s="112"/>
      <c r="J38" s="111"/>
      <c r="K38" s="113"/>
      <c r="L38" s="55"/>
      <c r="N38" s="20"/>
      <c r="R38" s="117"/>
      <c r="S38" s="118"/>
      <c r="T38" s="119"/>
      <c r="U38" s="123"/>
      <c r="V38" s="124"/>
      <c r="W38" s="124"/>
      <c r="X38" s="124"/>
      <c r="Y38" s="124"/>
      <c r="Z38" s="125"/>
      <c r="AD38" s="8" t="s">
        <v>60</v>
      </c>
      <c r="AE38" s="57">
        <v>600</v>
      </c>
    </row>
    <row r="39" spans="2:31" ht="22.2" customHeight="1" thickBot="1">
      <c r="C39" s="98"/>
      <c r="D39" s="99"/>
      <c r="E39" s="58" t="str">
        <f>IF(C39="","",CHOOSE(WEEKDAY(C39),"日","月","火","水","木","金","土"))</f>
        <v/>
      </c>
      <c r="F39" s="100"/>
      <c r="G39" s="101"/>
      <c r="H39" s="102"/>
      <c r="I39" s="103"/>
      <c r="J39" s="102"/>
      <c r="K39" s="104"/>
      <c r="L39" s="55"/>
      <c r="N39" s="20"/>
      <c r="P39" s="20"/>
      <c r="AD39" s="8" t="s">
        <v>61</v>
      </c>
      <c r="AE39" s="57">
        <v>550</v>
      </c>
    </row>
    <row r="40" spans="2:31" ht="22.2" customHeight="1">
      <c r="C40" s="59"/>
      <c r="D40" s="59"/>
      <c r="E40" s="18"/>
      <c r="F40" s="60"/>
      <c r="G40" s="60"/>
      <c r="H40" s="61"/>
      <c r="I40" s="33"/>
      <c r="J40" s="61"/>
      <c r="K40" s="33"/>
      <c r="L40" s="55"/>
      <c r="N40" s="20"/>
      <c r="P40" s="20"/>
      <c r="AD40" s="8" t="s">
        <v>62</v>
      </c>
      <c r="AE40" s="57">
        <v>600</v>
      </c>
    </row>
    <row r="41" spans="2:31" ht="22.2" customHeight="1">
      <c r="V41" s="105"/>
      <c r="W41" s="106"/>
      <c r="X41" s="106"/>
      <c r="Y41" s="106"/>
      <c r="Z41" s="106"/>
      <c r="AD41" s="8" t="s">
        <v>63</v>
      </c>
      <c r="AE41" s="57">
        <v>350</v>
      </c>
    </row>
    <row r="42" spans="2:31" ht="22.2" customHeight="1">
      <c r="V42" s="105"/>
      <c r="W42" s="106"/>
      <c r="X42" s="106"/>
      <c r="Y42" s="106"/>
      <c r="Z42" s="106"/>
      <c r="AD42" s="8"/>
      <c r="AE42" s="56"/>
    </row>
    <row r="43" spans="2:31" ht="22.2" customHeight="1">
      <c r="V43" s="105"/>
      <c r="W43" s="106"/>
      <c r="X43" s="106"/>
      <c r="Y43" s="106"/>
      <c r="Z43" s="106"/>
      <c r="AD43" s="8"/>
      <c r="AE43" s="56"/>
    </row>
    <row r="44" spans="2:31" ht="22.2" customHeight="1">
      <c r="V44" s="105"/>
      <c r="W44" s="106"/>
      <c r="X44" s="106"/>
      <c r="Y44" s="106"/>
      <c r="Z44" s="106"/>
      <c r="AD44" s="8"/>
      <c r="AE44" s="56"/>
    </row>
    <row r="45" spans="2:31" ht="22.8" customHeight="1">
      <c r="V45" s="97" t="s">
        <v>64</v>
      </c>
      <c r="W45" s="97"/>
      <c r="X45" s="97"/>
      <c r="Y45" s="97"/>
      <c r="Z45" s="97"/>
      <c r="AD45" s="8"/>
      <c r="AE45" s="56"/>
    </row>
    <row r="46" spans="2:31">
      <c r="AD46" s="8"/>
      <c r="AE46" s="56"/>
    </row>
  </sheetData>
  <sheetProtection sheet="1" objects="1" scenarios="1"/>
  <mergeCells count="169">
    <mergeCell ref="B1:Z1"/>
    <mergeCell ref="AC1:AE1"/>
    <mergeCell ref="U2:Z2"/>
    <mergeCell ref="AC2:AE2"/>
    <mergeCell ref="C3:D3"/>
    <mergeCell ref="E3:M3"/>
    <mergeCell ref="N3:O3"/>
    <mergeCell ref="P3:S3"/>
    <mergeCell ref="T3:Z3"/>
    <mergeCell ref="C4:D4"/>
    <mergeCell ref="E4:M4"/>
    <mergeCell ref="N4:O4"/>
    <mergeCell ref="P4:S4"/>
    <mergeCell ref="T4:Z4"/>
    <mergeCell ref="C7:D8"/>
    <mergeCell ref="E7:E8"/>
    <mergeCell ref="F7:I7"/>
    <mergeCell ref="J7:K7"/>
    <mergeCell ref="L7:O7"/>
    <mergeCell ref="P7:T7"/>
    <mergeCell ref="U7:X7"/>
    <mergeCell ref="Y7:Z7"/>
    <mergeCell ref="F8:G8"/>
    <mergeCell ref="H8:I8"/>
    <mergeCell ref="J8:K8"/>
    <mergeCell ref="L8:M8"/>
    <mergeCell ref="N8:O8"/>
    <mergeCell ref="P8:R8"/>
    <mergeCell ref="S8:T8"/>
    <mergeCell ref="U8:V8"/>
    <mergeCell ref="W8:X8"/>
    <mergeCell ref="Y8:Z8"/>
    <mergeCell ref="C9:D9"/>
    <mergeCell ref="F9:G9"/>
    <mergeCell ref="H9:I9"/>
    <mergeCell ref="J9:K9"/>
    <mergeCell ref="L9:M9"/>
    <mergeCell ref="N9:O9"/>
    <mergeCell ref="P9:R9"/>
    <mergeCell ref="C11:D11"/>
    <mergeCell ref="F11:G11"/>
    <mergeCell ref="H11:I11"/>
    <mergeCell ref="J11:K11"/>
    <mergeCell ref="L11:M11"/>
    <mergeCell ref="S9:T9"/>
    <mergeCell ref="U9:V9"/>
    <mergeCell ref="W9:X9"/>
    <mergeCell ref="Y9:Z9"/>
    <mergeCell ref="C10:D10"/>
    <mergeCell ref="F10:G10"/>
    <mergeCell ref="H10:I10"/>
    <mergeCell ref="J10:K10"/>
    <mergeCell ref="L10:M10"/>
    <mergeCell ref="N10:O10"/>
    <mergeCell ref="N11:O11"/>
    <mergeCell ref="P11:R11"/>
    <mergeCell ref="S11:T11"/>
    <mergeCell ref="U11:V11"/>
    <mergeCell ref="W11:X11"/>
    <mergeCell ref="Y11:Z11"/>
    <mergeCell ref="P10:R10"/>
    <mergeCell ref="S10:T10"/>
    <mergeCell ref="U10:V10"/>
    <mergeCell ref="W10:X10"/>
    <mergeCell ref="Y10:Z10"/>
    <mergeCell ref="C18:D18"/>
    <mergeCell ref="F18:G18"/>
    <mergeCell ref="H18:I18"/>
    <mergeCell ref="J18:L18"/>
    <mergeCell ref="M18:N18"/>
    <mergeCell ref="O18:P18"/>
    <mergeCell ref="C12:T12"/>
    <mergeCell ref="U12:Z12"/>
    <mergeCell ref="U16:Z23"/>
    <mergeCell ref="C17:D17"/>
    <mergeCell ref="F17:G17"/>
    <mergeCell ref="H17:I17"/>
    <mergeCell ref="J17:L17"/>
    <mergeCell ref="M17:N17"/>
    <mergeCell ref="O17:P17"/>
    <mergeCell ref="Q17:T17"/>
    <mergeCell ref="C20:D20"/>
    <mergeCell ref="F20:G20"/>
    <mergeCell ref="H20:I20"/>
    <mergeCell ref="J20:L20"/>
    <mergeCell ref="M20:N20"/>
    <mergeCell ref="O20:P20"/>
    <mergeCell ref="C19:D19"/>
    <mergeCell ref="F19:G19"/>
    <mergeCell ref="H19:I19"/>
    <mergeCell ref="J19:L19"/>
    <mergeCell ref="M19:N19"/>
    <mergeCell ref="O19:P19"/>
    <mergeCell ref="C22:D22"/>
    <mergeCell ref="F22:G22"/>
    <mergeCell ref="H22:I22"/>
    <mergeCell ref="J22:L22"/>
    <mergeCell ref="M22:N22"/>
    <mergeCell ref="O22:P22"/>
    <mergeCell ref="C21:D21"/>
    <mergeCell ref="F21:G21"/>
    <mergeCell ref="H21:I21"/>
    <mergeCell ref="J21:L21"/>
    <mergeCell ref="M21:N21"/>
    <mergeCell ref="O21:P21"/>
    <mergeCell ref="C23:L23"/>
    <mergeCell ref="M23:P23"/>
    <mergeCell ref="Q23:R23"/>
    <mergeCell ref="S23:T23"/>
    <mergeCell ref="C26:D26"/>
    <mergeCell ref="F26:G26"/>
    <mergeCell ref="H26:I26"/>
    <mergeCell ref="J26:L26"/>
    <mergeCell ref="M26:N26"/>
    <mergeCell ref="O26:P26"/>
    <mergeCell ref="R26:Z32"/>
    <mergeCell ref="C27:D27"/>
    <mergeCell ref="F27:G27"/>
    <mergeCell ref="H27:I27"/>
    <mergeCell ref="J27:L27"/>
    <mergeCell ref="M27:N27"/>
    <mergeCell ref="O27:P27"/>
    <mergeCell ref="C28:D28"/>
    <mergeCell ref="F28:G28"/>
    <mergeCell ref="H28:I28"/>
    <mergeCell ref="C30:D30"/>
    <mergeCell ref="F30:G30"/>
    <mergeCell ref="H30:I30"/>
    <mergeCell ref="J30:L30"/>
    <mergeCell ref="M30:N30"/>
    <mergeCell ref="O30:P30"/>
    <mergeCell ref="J28:L28"/>
    <mergeCell ref="M28:N28"/>
    <mergeCell ref="O28:P28"/>
    <mergeCell ref="C29:D29"/>
    <mergeCell ref="F29:G29"/>
    <mergeCell ref="H29:I29"/>
    <mergeCell ref="J29:L29"/>
    <mergeCell ref="M29:N29"/>
    <mergeCell ref="O29:P29"/>
    <mergeCell ref="C32:L32"/>
    <mergeCell ref="M32:P32"/>
    <mergeCell ref="C36:D36"/>
    <mergeCell ref="F36:G36"/>
    <mergeCell ref="H36:I36"/>
    <mergeCell ref="J36:K36"/>
    <mergeCell ref="C31:D31"/>
    <mergeCell ref="F31:G31"/>
    <mergeCell ref="H31:I31"/>
    <mergeCell ref="J31:L31"/>
    <mergeCell ref="M31:N31"/>
    <mergeCell ref="O31:P31"/>
    <mergeCell ref="V45:Z45"/>
    <mergeCell ref="C39:D39"/>
    <mergeCell ref="F39:G39"/>
    <mergeCell ref="H39:I39"/>
    <mergeCell ref="J39:K39"/>
    <mergeCell ref="V41:V44"/>
    <mergeCell ref="W41:Z44"/>
    <mergeCell ref="C37:D37"/>
    <mergeCell ref="F37:G37"/>
    <mergeCell ref="H37:I37"/>
    <mergeCell ref="J37:K37"/>
    <mergeCell ref="R37:T38"/>
    <mergeCell ref="U37:Z38"/>
    <mergeCell ref="C38:D38"/>
    <mergeCell ref="F38:G38"/>
    <mergeCell ref="H38:I38"/>
    <mergeCell ref="J38:K38"/>
  </mergeCells>
  <phoneticPr fontId="3"/>
  <dataValidations count="4">
    <dataValidation type="list" allowBlank="1" showInputMessage="1" showErrorMessage="1" sqref="J18:L22" xr:uid="{C1C9AD98-5F00-4FEE-BA15-35450589568A}">
      <formula1>$AD$37:$AD$46</formula1>
    </dataValidation>
    <dataValidation type="list" allowBlank="1" showInputMessage="1" showErrorMessage="1" sqref="W41" xr:uid="{4081F4EE-3384-46D4-8D15-1FF288FB0DD9}">
      <formula1>$AE$37:$AE$38</formula1>
    </dataValidation>
    <dataValidation type="list" allowBlank="1" showInputMessage="1" showErrorMessage="1" sqref="P9:Q11" xr:uid="{B0393CB0-7A51-4A2F-A882-9F8D54B2B382}">
      <formula1>"カレーライス,ちらし,五目ご飯,炒飯"</formula1>
    </dataValidation>
    <dataValidation type="list" allowBlank="1" showInputMessage="1" showErrorMessage="1" sqref="AB1" xr:uid="{FD7DAFBF-DC8E-4542-9FF9-9AFC0302ACF4}">
      <formula1>"予約,変更,取消,料金"</formula1>
    </dataValidation>
  </dataValidations>
  <pageMargins left="0.78740157480314965" right="0.19685039370078741" top="0.86614173228346458" bottom="0.23622047244094491" header="0" footer="0"/>
  <pageSetup paperSize="9" scale="86"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6A7DE-AA4B-4229-BBA8-F22301FE16E1}">
  <sheetPr>
    <pageSetUpPr fitToPage="1"/>
  </sheetPr>
  <dimension ref="A1:AE46"/>
  <sheetViews>
    <sheetView zoomScaleNormal="100" zoomScaleSheetLayoutView="100" zoomScalePageLayoutView="75" workbookViewId="0">
      <selection activeCell="AI14" sqref="AI14"/>
    </sheetView>
  </sheetViews>
  <sheetFormatPr defaultColWidth="8.09765625" defaultRowHeight="13.2"/>
  <cols>
    <col min="1" max="1" width="2.8984375" style="1" customWidth="1"/>
    <col min="2" max="2" width="1.296875" style="1" customWidth="1"/>
    <col min="3" max="3" width="4.296875" style="1" customWidth="1"/>
    <col min="4" max="4" width="5.296875" style="1" customWidth="1"/>
    <col min="5" max="5" width="3.5" style="1" customWidth="1"/>
    <col min="6" max="20" width="3.59765625" style="1" customWidth="1"/>
    <col min="21" max="26" width="4.296875" style="1" customWidth="1"/>
    <col min="27" max="27" width="0.8984375" style="1" customWidth="1"/>
    <col min="28" max="28" width="8.3984375" style="1" customWidth="1"/>
    <col min="29" max="29" width="3.3984375" style="1" customWidth="1"/>
    <col min="30" max="31" width="16.59765625" style="1" customWidth="1"/>
    <col min="32" max="16384" width="8.09765625" style="1"/>
  </cols>
  <sheetData>
    <row r="1" spans="2:31" ht="30.6" customHeight="1">
      <c r="B1" s="266" t="str">
        <f>IF(AB1="予約","春日井市少年自然の家 食事等予約受付書",IF(AB1="変更","春日井市少年自然の家　食事等変更予約受付書",IF(AB1="料金","春日井市少年自然の家　食事等料金明細書",IF(AB1="取消","春日井市少年自然の家　食事等予約取消書"))))</f>
        <v>春日井市少年自然の家　食事等料金明細書</v>
      </c>
      <c r="C1" s="266"/>
      <c r="D1" s="266"/>
      <c r="E1" s="266"/>
      <c r="F1" s="266"/>
      <c r="G1" s="266"/>
      <c r="H1" s="266"/>
      <c r="I1" s="266"/>
      <c r="J1" s="266"/>
      <c r="K1" s="266"/>
      <c r="L1" s="266"/>
      <c r="M1" s="266"/>
      <c r="N1" s="266"/>
      <c r="O1" s="266"/>
      <c r="P1" s="266"/>
      <c r="Q1" s="266"/>
      <c r="R1" s="266"/>
      <c r="S1" s="266"/>
      <c r="T1" s="266"/>
      <c r="U1" s="266"/>
      <c r="V1" s="266"/>
      <c r="W1" s="266"/>
      <c r="X1" s="266"/>
      <c r="Y1" s="266"/>
      <c r="Z1" s="266"/>
      <c r="AB1" s="2" t="s">
        <v>65</v>
      </c>
      <c r="AC1" s="267"/>
      <c r="AD1" s="268"/>
      <c r="AE1" s="268"/>
    </row>
    <row r="2" spans="2:31" ht="22.2" customHeight="1" thickBot="1">
      <c r="B2" s="3"/>
      <c r="C2" s="3"/>
      <c r="D2" s="3"/>
      <c r="E2" s="3"/>
      <c r="F2" s="3"/>
      <c r="G2" s="3"/>
      <c r="H2" s="3"/>
      <c r="I2" s="4" t="s">
        <v>1</v>
      </c>
      <c r="J2" s="3"/>
      <c r="K2" s="3"/>
      <c r="L2" s="3"/>
      <c r="M2" s="3"/>
      <c r="N2" s="3"/>
      <c r="O2" s="3"/>
      <c r="P2" s="3"/>
      <c r="Q2" s="3"/>
      <c r="R2" s="3"/>
      <c r="S2" s="3"/>
      <c r="T2" s="3"/>
      <c r="U2" s="269">
        <f ca="1">NOW()</f>
        <v>45125.707390740739</v>
      </c>
      <c r="V2" s="269"/>
      <c r="W2" s="269"/>
      <c r="X2" s="269"/>
      <c r="Y2" s="269"/>
      <c r="Z2" s="269"/>
      <c r="AA2" s="5"/>
      <c r="AB2" s="1" t="str">
        <f>IF(R3="","",W2+S3)</f>
        <v/>
      </c>
      <c r="AC2" s="270" t="s">
        <v>2</v>
      </c>
      <c r="AD2" s="270"/>
      <c r="AE2" s="270"/>
    </row>
    <row r="3" spans="2:31" ht="22.2" customHeight="1">
      <c r="C3" s="360" t="s">
        <v>3</v>
      </c>
      <c r="D3" s="361"/>
      <c r="E3" s="362" t="s">
        <v>66</v>
      </c>
      <c r="F3" s="363"/>
      <c r="G3" s="363"/>
      <c r="H3" s="363"/>
      <c r="I3" s="363"/>
      <c r="J3" s="363"/>
      <c r="K3" s="363"/>
      <c r="L3" s="363"/>
      <c r="M3" s="364"/>
      <c r="N3" s="275" t="s">
        <v>4</v>
      </c>
      <c r="O3" s="276"/>
      <c r="P3" s="277" t="s">
        <v>67</v>
      </c>
      <c r="Q3" s="365"/>
      <c r="R3" s="365"/>
      <c r="S3" s="366"/>
      <c r="T3" s="279" t="s">
        <v>5</v>
      </c>
      <c r="U3" s="367"/>
      <c r="V3" s="367"/>
      <c r="W3" s="367"/>
      <c r="X3" s="367"/>
      <c r="Y3" s="367"/>
      <c r="Z3" s="368"/>
      <c r="AA3" s="6"/>
      <c r="AC3" s="7" t="s">
        <v>6</v>
      </c>
      <c r="AD3" s="7" t="s">
        <v>7</v>
      </c>
      <c r="AE3" s="7" t="s">
        <v>8</v>
      </c>
    </row>
    <row r="4" spans="2:31" ht="22.2" customHeight="1" thickBot="1">
      <c r="C4" s="345" t="s">
        <v>9</v>
      </c>
      <c r="D4" s="346"/>
      <c r="E4" s="347" t="s">
        <v>68</v>
      </c>
      <c r="F4" s="348"/>
      <c r="G4" s="348"/>
      <c r="H4" s="348"/>
      <c r="I4" s="348"/>
      <c r="J4" s="348"/>
      <c r="K4" s="348"/>
      <c r="L4" s="348"/>
      <c r="M4" s="349"/>
      <c r="N4" s="350" t="s">
        <v>10</v>
      </c>
      <c r="O4" s="346"/>
      <c r="P4" s="252" t="s">
        <v>67</v>
      </c>
      <c r="Q4" s="351"/>
      <c r="R4" s="351"/>
      <c r="S4" s="352"/>
      <c r="T4" s="353" t="s">
        <v>69</v>
      </c>
      <c r="U4" s="354"/>
      <c r="V4" s="354"/>
      <c r="W4" s="354"/>
      <c r="X4" s="354"/>
      <c r="Y4" s="354"/>
      <c r="Z4" s="355"/>
      <c r="AC4" s="8">
        <v>1</v>
      </c>
      <c r="AD4" s="9" t="s">
        <v>11</v>
      </c>
      <c r="AE4" s="10">
        <v>130</v>
      </c>
    </row>
    <row r="5" spans="2:31" ht="14.25" customHeight="1">
      <c r="AC5" s="8">
        <v>2</v>
      </c>
      <c r="AD5" s="9" t="s">
        <v>12</v>
      </c>
      <c r="AE5" s="10">
        <v>130</v>
      </c>
    </row>
    <row r="6" spans="2:31" ht="19.5" customHeight="1" thickBot="1">
      <c r="B6" s="11" t="s">
        <v>13</v>
      </c>
      <c r="L6" s="12" t="s">
        <v>14</v>
      </c>
      <c r="AC6" s="8">
        <v>3</v>
      </c>
      <c r="AD6" s="9" t="s">
        <v>15</v>
      </c>
      <c r="AE6" s="10">
        <v>130</v>
      </c>
    </row>
    <row r="7" spans="2:31" ht="22.2" customHeight="1">
      <c r="C7" s="257" t="s">
        <v>16</v>
      </c>
      <c r="D7" s="356"/>
      <c r="E7" s="261" t="s">
        <v>17</v>
      </c>
      <c r="F7" s="264" t="s">
        <v>18</v>
      </c>
      <c r="G7" s="241"/>
      <c r="H7" s="241"/>
      <c r="I7" s="241"/>
      <c r="J7" s="237">
        <v>590</v>
      </c>
      <c r="K7" s="341"/>
      <c r="L7" s="240" t="s">
        <v>19</v>
      </c>
      <c r="M7" s="241"/>
      <c r="N7" s="241"/>
      <c r="O7" s="241"/>
      <c r="P7" s="237">
        <v>740</v>
      </c>
      <c r="Q7" s="237"/>
      <c r="R7" s="237"/>
      <c r="S7" s="237"/>
      <c r="T7" s="341"/>
      <c r="U7" s="240" t="s">
        <v>20</v>
      </c>
      <c r="V7" s="241"/>
      <c r="W7" s="241"/>
      <c r="X7" s="241"/>
      <c r="Y7" s="237">
        <v>960</v>
      </c>
      <c r="Z7" s="342"/>
      <c r="AC7" s="8">
        <v>4</v>
      </c>
      <c r="AD7" s="9" t="s">
        <v>21</v>
      </c>
      <c r="AE7" s="10">
        <v>130</v>
      </c>
    </row>
    <row r="8" spans="2:31" s="13" customFormat="1" ht="22.2" customHeight="1" thickBot="1">
      <c r="C8" s="357"/>
      <c r="D8" s="358"/>
      <c r="E8" s="359"/>
      <c r="F8" s="245" t="s">
        <v>22</v>
      </c>
      <c r="G8" s="246"/>
      <c r="H8" s="245" t="s">
        <v>23</v>
      </c>
      <c r="I8" s="246"/>
      <c r="J8" s="245" t="s">
        <v>24</v>
      </c>
      <c r="K8" s="343"/>
      <c r="L8" s="330" t="s">
        <v>22</v>
      </c>
      <c r="M8" s="246"/>
      <c r="N8" s="245" t="s">
        <v>23</v>
      </c>
      <c r="O8" s="246"/>
      <c r="P8" s="245" t="s">
        <v>25</v>
      </c>
      <c r="Q8" s="344"/>
      <c r="R8" s="246"/>
      <c r="S8" s="245" t="s">
        <v>24</v>
      </c>
      <c r="T8" s="343"/>
      <c r="U8" s="330" t="s">
        <v>22</v>
      </c>
      <c r="V8" s="246"/>
      <c r="W8" s="245" t="s">
        <v>23</v>
      </c>
      <c r="X8" s="246"/>
      <c r="Y8" s="245" t="s">
        <v>24</v>
      </c>
      <c r="Z8" s="331"/>
      <c r="AC8" s="8">
        <v>5</v>
      </c>
      <c r="AD8" s="9" t="s">
        <v>26</v>
      </c>
      <c r="AE8" s="10">
        <v>130</v>
      </c>
    </row>
    <row r="9" spans="2:31" ht="22.2" customHeight="1">
      <c r="C9" s="332">
        <v>44634</v>
      </c>
      <c r="D9" s="333"/>
      <c r="E9" s="14" t="str">
        <f>IF(C9="","",CHOOSE(WEEKDAY(C9),"日","月","火","水","木","金","土"))</f>
        <v>月</v>
      </c>
      <c r="F9" s="334"/>
      <c r="G9" s="335"/>
      <c r="H9" s="336"/>
      <c r="I9" s="337"/>
      <c r="J9" s="325"/>
      <c r="K9" s="326"/>
      <c r="L9" s="327">
        <v>0.5</v>
      </c>
      <c r="M9" s="328"/>
      <c r="N9" s="232">
        <v>80</v>
      </c>
      <c r="O9" s="233"/>
      <c r="P9" s="338" t="s">
        <v>70</v>
      </c>
      <c r="Q9" s="339"/>
      <c r="R9" s="340"/>
      <c r="S9" s="325">
        <f>IF(N9="","",N9*$P$7)</f>
        <v>59200</v>
      </c>
      <c r="T9" s="326"/>
      <c r="U9" s="327">
        <v>0.70833333333333337</v>
      </c>
      <c r="V9" s="328"/>
      <c r="W9" s="232">
        <v>85</v>
      </c>
      <c r="X9" s="233"/>
      <c r="Y9" s="325">
        <f>IF(W9="","",W9*$Y$7)</f>
        <v>81600</v>
      </c>
      <c r="Z9" s="329"/>
      <c r="AC9" s="8">
        <v>6</v>
      </c>
      <c r="AD9" s="9" t="s">
        <v>27</v>
      </c>
      <c r="AE9" s="10">
        <v>130</v>
      </c>
    </row>
    <row r="10" spans="2:31" ht="22.2" customHeight="1">
      <c r="C10" s="107">
        <v>44635</v>
      </c>
      <c r="D10" s="108"/>
      <c r="E10" s="14" t="str">
        <f>IF(C10="","",CHOOSE(WEEKDAY(C10),"日","月","火","水","木","金","土"))</f>
        <v>火</v>
      </c>
      <c r="F10" s="109">
        <v>0.3125</v>
      </c>
      <c r="G10" s="110"/>
      <c r="H10" s="207">
        <v>80</v>
      </c>
      <c r="I10" s="208"/>
      <c r="J10" s="148">
        <f>IF(H10="","",H10*$J$7)</f>
        <v>47200</v>
      </c>
      <c r="K10" s="324"/>
      <c r="L10" s="206"/>
      <c r="M10" s="110"/>
      <c r="N10" s="207"/>
      <c r="O10" s="208"/>
      <c r="P10" s="179"/>
      <c r="Q10" s="180"/>
      <c r="R10" s="319"/>
      <c r="S10" s="148" t="str">
        <f>IF(N10="","",N10*$P$7)</f>
        <v/>
      </c>
      <c r="T10" s="324"/>
      <c r="U10" s="206"/>
      <c r="V10" s="110"/>
      <c r="W10" s="207"/>
      <c r="X10" s="208"/>
      <c r="Y10" s="148" t="str">
        <f>IF(W10="","",W10*$Y$7)</f>
        <v/>
      </c>
      <c r="Z10" s="150"/>
      <c r="AC10" s="8">
        <v>7</v>
      </c>
      <c r="AD10" s="15" t="s">
        <v>28</v>
      </c>
      <c r="AE10" s="16">
        <v>170</v>
      </c>
    </row>
    <row r="11" spans="2:31" ht="22.2" customHeight="1" thickBot="1">
      <c r="C11" s="139"/>
      <c r="D11" s="140"/>
      <c r="E11" s="14" t="str">
        <f>IF(C11="","",CHOOSE(WEEKDAY(C11),"日","月","火","水","木","金","土"))</f>
        <v/>
      </c>
      <c r="F11" s="141"/>
      <c r="G11" s="142"/>
      <c r="H11" s="196"/>
      <c r="I11" s="197"/>
      <c r="J11" s="177" t="str">
        <f>IF(H11="","",H11*$J$7)</f>
        <v/>
      </c>
      <c r="K11" s="323"/>
      <c r="L11" s="214"/>
      <c r="M11" s="142"/>
      <c r="N11" s="196"/>
      <c r="O11" s="197"/>
      <c r="P11" s="172"/>
      <c r="Q11" s="173"/>
      <c r="R11" s="318"/>
      <c r="S11" s="177" t="str">
        <f>IF(N11="","",N11*$P$7)</f>
        <v/>
      </c>
      <c r="T11" s="323"/>
      <c r="U11" s="200"/>
      <c r="V11" s="201"/>
      <c r="W11" s="202"/>
      <c r="X11" s="203"/>
      <c r="Y11" s="177"/>
      <c r="Z11" s="307"/>
      <c r="AC11" s="8">
        <v>8</v>
      </c>
      <c r="AD11" s="15" t="s">
        <v>29</v>
      </c>
      <c r="AE11" s="16">
        <v>170</v>
      </c>
    </row>
    <row r="12" spans="2:31" ht="22.2" customHeight="1" thickTop="1" thickBot="1">
      <c r="C12" s="126" t="s">
        <v>30</v>
      </c>
      <c r="D12" s="127"/>
      <c r="E12" s="127"/>
      <c r="F12" s="127"/>
      <c r="G12" s="127"/>
      <c r="H12" s="127"/>
      <c r="I12" s="127"/>
      <c r="J12" s="127"/>
      <c r="K12" s="127"/>
      <c r="L12" s="127"/>
      <c r="M12" s="127"/>
      <c r="N12" s="127"/>
      <c r="O12" s="127"/>
      <c r="P12" s="127"/>
      <c r="Q12" s="127"/>
      <c r="R12" s="127"/>
      <c r="S12" s="127"/>
      <c r="T12" s="184"/>
      <c r="U12" s="320">
        <f>SUM(J10:K11)+SUM(S9:T11)+SUM(Y9:Z10)</f>
        <v>188000</v>
      </c>
      <c r="V12" s="321"/>
      <c r="W12" s="321"/>
      <c r="X12" s="321"/>
      <c r="Y12" s="321"/>
      <c r="Z12" s="322"/>
      <c r="AC12" s="8">
        <v>9</v>
      </c>
      <c r="AD12" s="15" t="s">
        <v>31</v>
      </c>
      <c r="AE12" s="16">
        <v>170</v>
      </c>
    </row>
    <row r="13" spans="2:31" ht="22.2" customHeight="1">
      <c r="C13" s="17" t="s">
        <v>32</v>
      </c>
      <c r="D13" s="18"/>
      <c r="E13" s="18"/>
      <c r="F13" s="19"/>
      <c r="G13" s="19"/>
      <c r="J13" s="20"/>
      <c r="K13" s="20"/>
      <c r="L13" s="19"/>
      <c r="M13" s="19"/>
      <c r="P13" s="20"/>
      <c r="Q13" s="20"/>
      <c r="R13" s="20"/>
      <c r="S13" s="20"/>
      <c r="T13" s="20"/>
      <c r="U13" s="19"/>
      <c r="V13" s="19"/>
      <c r="Y13" s="20"/>
      <c r="AC13" s="8">
        <v>10</v>
      </c>
      <c r="AD13" s="15" t="s">
        <v>33</v>
      </c>
      <c r="AE13" s="16">
        <v>170</v>
      </c>
    </row>
    <row r="14" spans="2:31" ht="15" customHeight="1">
      <c r="C14" s="17" t="s">
        <v>34</v>
      </c>
      <c r="D14" s="18"/>
      <c r="E14" s="18"/>
      <c r="F14" s="19"/>
      <c r="G14" s="19"/>
      <c r="J14" s="20"/>
      <c r="K14" s="20"/>
      <c r="L14" s="19"/>
      <c r="M14" s="19"/>
      <c r="P14" s="20"/>
      <c r="Q14" s="20"/>
      <c r="R14" s="20"/>
      <c r="S14" s="20"/>
      <c r="T14" s="20"/>
      <c r="U14" s="19"/>
      <c r="V14" s="19"/>
      <c r="Y14" s="20"/>
      <c r="AC14" s="8">
        <v>11</v>
      </c>
      <c r="AD14" s="15" t="s">
        <v>35</v>
      </c>
      <c r="AE14" s="16">
        <v>170</v>
      </c>
    </row>
    <row r="15" spans="2:31" ht="11.25" customHeight="1" thickBot="1">
      <c r="AC15" s="8">
        <v>12</v>
      </c>
      <c r="AD15" s="15" t="s">
        <v>36</v>
      </c>
      <c r="AE15" s="16">
        <v>170</v>
      </c>
    </row>
    <row r="16" spans="2:31" ht="22.2" customHeight="1" thickBot="1">
      <c r="B16" s="11" t="s">
        <v>37</v>
      </c>
      <c r="U16" s="187" t="s">
        <v>71</v>
      </c>
      <c r="V16" s="188"/>
      <c r="W16" s="188"/>
      <c r="X16" s="188"/>
      <c r="Y16" s="188"/>
      <c r="Z16" s="189"/>
      <c r="AC16" s="8">
        <v>13</v>
      </c>
      <c r="AD16" s="21" t="s">
        <v>39</v>
      </c>
      <c r="AE16" s="16">
        <v>110</v>
      </c>
    </row>
    <row r="17" spans="1:31" ht="22.2" customHeight="1">
      <c r="C17" s="133" t="s">
        <v>16</v>
      </c>
      <c r="D17" s="134"/>
      <c r="E17" s="22" t="s">
        <v>17</v>
      </c>
      <c r="F17" s="135" t="s">
        <v>22</v>
      </c>
      <c r="G17" s="136"/>
      <c r="H17" s="135" t="s">
        <v>23</v>
      </c>
      <c r="I17" s="136"/>
      <c r="J17" s="135" t="s">
        <v>25</v>
      </c>
      <c r="K17" s="170"/>
      <c r="L17" s="136"/>
      <c r="M17" s="135" t="s">
        <v>40</v>
      </c>
      <c r="N17" s="136"/>
      <c r="O17" s="135" t="s">
        <v>24</v>
      </c>
      <c r="P17" s="136"/>
      <c r="Q17" s="135" t="s">
        <v>41</v>
      </c>
      <c r="R17" s="170"/>
      <c r="S17" s="170"/>
      <c r="T17" s="171"/>
      <c r="U17" s="190"/>
      <c r="V17" s="191"/>
      <c r="W17" s="191"/>
      <c r="X17" s="191"/>
      <c r="Y17" s="191"/>
      <c r="Z17" s="192"/>
      <c r="AB17" s="23"/>
      <c r="AC17" s="8">
        <v>14</v>
      </c>
      <c r="AD17" s="21" t="s">
        <v>42</v>
      </c>
      <c r="AE17" s="16">
        <v>110</v>
      </c>
    </row>
    <row r="18" spans="1:31" ht="19.8" customHeight="1">
      <c r="C18" s="107">
        <v>44635</v>
      </c>
      <c r="D18" s="108"/>
      <c r="E18" s="24" t="str">
        <f>IF(C18="","",CHOOSE(WEEKDAY(C18),"日","月","火","水","木","金","土"))</f>
        <v>火</v>
      </c>
      <c r="F18" s="109">
        <v>0.5</v>
      </c>
      <c r="G18" s="110"/>
      <c r="H18" s="151">
        <v>100</v>
      </c>
      <c r="I18" s="112"/>
      <c r="J18" s="179" t="s">
        <v>72</v>
      </c>
      <c r="K18" s="180"/>
      <c r="L18" s="319"/>
      <c r="M18" s="181">
        <f>IF(J18="","",IF(J18="カレーライス",600,IF(J18="レトルトカレー",600,IF(J18="ホットドッグ（1本）",300,IF(J18="カレーライス（１．５人）",560,IF(J18="お米のみ",70,IF(J18="カレー材料のみ",550,IF(J18="豚肉すき焼き風材料のみ",430,IF(J18="雑煮の汁",175,IF(J18="豚汁、お米",380,IF(J18="豚汁のみ",330,IF(J18="ソーセージ（１本）",125,IF(J18="調理代",70,0)))))))))))))</f>
        <v>600</v>
      </c>
      <c r="N18" s="182"/>
      <c r="O18" s="148">
        <f>IF(J18="","",H18*M18)</f>
        <v>60000</v>
      </c>
      <c r="P18" s="149"/>
      <c r="Q18" s="25">
        <v>10</v>
      </c>
      <c r="R18" s="26" t="s">
        <v>43</v>
      </c>
      <c r="S18" s="27">
        <v>10</v>
      </c>
      <c r="T18" s="28" t="s">
        <v>44</v>
      </c>
      <c r="U18" s="190"/>
      <c r="V18" s="191"/>
      <c r="W18" s="191"/>
      <c r="X18" s="191"/>
      <c r="Y18" s="191"/>
      <c r="Z18" s="192"/>
      <c r="AB18" s="29"/>
      <c r="AC18" s="8">
        <v>15</v>
      </c>
      <c r="AD18" s="21" t="s">
        <v>45</v>
      </c>
      <c r="AE18" s="16">
        <v>110</v>
      </c>
    </row>
    <row r="19" spans="1:31" ht="19.8" customHeight="1">
      <c r="C19" s="107"/>
      <c r="D19" s="108"/>
      <c r="E19" s="30" t="str">
        <f>IF(C19="","",CHOOSE(WEEKDAY(C19),"日","月","火","水","木","金","土"))</f>
        <v/>
      </c>
      <c r="F19" s="109"/>
      <c r="G19" s="110"/>
      <c r="H19" s="151"/>
      <c r="I19" s="112"/>
      <c r="J19" s="179"/>
      <c r="K19" s="180"/>
      <c r="L19" s="319"/>
      <c r="M19" s="181" t="str">
        <f t="shared" ref="M19:M22" si="0">IF(J19="","",IF(J19="カレーライス",600,IF(J19="レトルトカレー",600,IF(J19="ホットドッグ（1本）",300,IF(J19="カレーライス（１．５人）",560,IF(J19="お米のみ",70,IF(J19="カレー材料のみ",550,IF(J19="豚肉すき焼き風材料のみ",430,IF(J19="雑煮の汁",175,IF(J19="豚汁、お米",380,IF(J19="豚汁のみ",330,IF(J19="ソーセージ（１本）",125,IF(J19="調理代",70,0)))))))))))))</f>
        <v/>
      </c>
      <c r="N19" s="182"/>
      <c r="O19" s="148" t="str">
        <f>IF(J19="","",H19*M19)</f>
        <v/>
      </c>
      <c r="P19" s="149"/>
      <c r="Q19" s="25"/>
      <c r="R19" s="26" t="s">
        <v>43</v>
      </c>
      <c r="S19" s="27"/>
      <c r="T19" s="28" t="s">
        <v>44</v>
      </c>
      <c r="U19" s="190"/>
      <c r="V19" s="191"/>
      <c r="W19" s="191"/>
      <c r="X19" s="191"/>
      <c r="Y19" s="191"/>
      <c r="Z19" s="192"/>
      <c r="AB19" s="29"/>
      <c r="AC19" s="8">
        <v>16</v>
      </c>
      <c r="AD19" s="21" t="s">
        <v>46</v>
      </c>
      <c r="AE19" s="16">
        <v>110</v>
      </c>
    </row>
    <row r="20" spans="1:31" ht="19.8" customHeight="1">
      <c r="C20" s="107"/>
      <c r="D20" s="108"/>
      <c r="E20" s="30" t="str">
        <f>IF(C20="","",CHOOSE(WEEKDAY(C20),"日","月","火","水","木","金","土"))</f>
        <v/>
      </c>
      <c r="F20" s="109"/>
      <c r="G20" s="110"/>
      <c r="H20" s="151"/>
      <c r="I20" s="112"/>
      <c r="J20" s="179"/>
      <c r="K20" s="180"/>
      <c r="L20" s="319"/>
      <c r="M20" s="181" t="str">
        <f t="shared" si="0"/>
        <v/>
      </c>
      <c r="N20" s="182"/>
      <c r="O20" s="148" t="str">
        <f>IF(J20="","",H20*M20)</f>
        <v/>
      </c>
      <c r="P20" s="149"/>
      <c r="Q20" s="31"/>
      <c r="R20" s="32" t="s">
        <v>43</v>
      </c>
      <c r="S20" s="33"/>
      <c r="T20" s="13" t="s">
        <v>44</v>
      </c>
      <c r="U20" s="190"/>
      <c r="V20" s="191"/>
      <c r="W20" s="191"/>
      <c r="X20" s="191"/>
      <c r="Y20" s="191"/>
      <c r="Z20" s="192"/>
      <c r="AB20" s="29"/>
      <c r="AC20" s="8">
        <v>17</v>
      </c>
      <c r="AD20" s="15" t="s">
        <v>47</v>
      </c>
      <c r="AE20" s="16">
        <v>180</v>
      </c>
    </row>
    <row r="21" spans="1:31" ht="19.8" customHeight="1">
      <c r="C21" s="107"/>
      <c r="D21" s="108"/>
      <c r="E21" s="30" t="str">
        <f>IF(C21="","",CHOOSE(WEEKDAY(C21),"日","月","火","水","木","金","土"))</f>
        <v/>
      </c>
      <c r="F21" s="109"/>
      <c r="G21" s="110"/>
      <c r="H21" s="151"/>
      <c r="I21" s="112"/>
      <c r="J21" s="179"/>
      <c r="K21" s="180"/>
      <c r="L21" s="319"/>
      <c r="M21" s="181" t="str">
        <f t="shared" si="0"/>
        <v/>
      </c>
      <c r="N21" s="182"/>
      <c r="O21" s="148" t="str">
        <f>IF(J21="","",H21*M21)</f>
        <v/>
      </c>
      <c r="P21" s="149"/>
      <c r="Q21" s="25"/>
      <c r="R21" s="26" t="s">
        <v>43</v>
      </c>
      <c r="S21" s="27"/>
      <c r="T21" s="28" t="s">
        <v>44</v>
      </c>
      <c r="U21" s="190"/>
      <c r="V21" s="191"/>
      <c r="W21" s="191"/>
      <c r="X21" s="191"/>
      <c r="Y21" s="191"/>
      <c r="Z21" s="192"/>
      <c r="AB21" s="29"/>
      <c r="AC21" s="8">
        <v>18</v>
      </c>
      <c r="AD21" s="34" t="s">
        <v>48</v>
      </c>
      <c r="AE21" s="35">
        <v>180</v>
      </c>
    </row>
    <row r="22" spans="1:31" ht="19.8" customHeight="1" thickBot="1">
      <c r="C22" s="139"/>
      <c r="D22" s="140"/>
      <c r="E22" s="36" t="str">
        <f>IF(C22="","",CHOOSE(WEEKDAY(C22),"日","月","火","水","木","金","土"))</f>
        <v/>
      </c>
      <c r="F22" s="141"/>
      <c r="G22" s="142"/>
      <c r="H22" s="143"/>
      <c r="I22" s="144"/>
      <c r="J22" s="172"/>
      <c r="K22" s="173"/>
      <c r="L22" s="318"/>
      <c r="M22" s="181" t="str">
        <f t="shared" si="0"/>
        <v/>
      </c>
      <c r="N22" s="182"/>
      <c r="O22" s="177" t="str">
        <f>IF(J22="","",H22*M22)</f>
        <v/>
      </c>
      <c r="P22" s="306"/>
      <c r="Q22" s="37"/>
      <c r="R22" s="38" t="s">
        <v>43</v>
      </c>
      <c r="S22" s="39"/>
      <c r="T22" s="40" t="s">
        <v>44</v>
      </c>
      <c r="U22" s="190"/>
      <c r="V22" s="191"/>
      <c r="W22" s="191"/>
      <c r="X22" s="191"/>
      <c r="Y22" s="191"/>
      <c r="Z22" s="192"/>
      <c r="AB22" s="29"/>
      <c r="AC22" s="8">
        <v>18</v>
      </c>
      <c r="AD22" s="34" t="s">
        <v>49</v>
      </c>
      <c r="AE22" s="35">
        <v>180</v>
      </c>
    </row>
    <row r="23" spans="1:31" ht="19.8" customHeight="1" thickTop="1" thickBot="1">
      <c r="C23" s="126" t="s">
        <v>30</v>
      </c>
      <c r="D23" s="127"/>
      <c r="E23" s="127"/>
      <c r="F23" s="127"/>
      <c r="G23" s="127"/>
      <c r="H23" s="127"/>
      <c r="I23" s="127"/>
      <c r="J23" s="127"/>
      <c r="K23" s="127"/>
      <c r="L23" s="303"/>
      <c r="M23" s="164">
        <f>SUM(O18:P22)</f>
        <v>60000</v>
      </c>
      <c r="N23" s="165"/>
      <c r="O23" s="165"/>
      <c r="P23" s="313"/>
      <c r="Q23" s="314" t="s">
        <v>50</v>
      </c>
      <c r="R23" s="315"/>
      <c r="S23" s="316">
        <f>Q18*S18+Q19*S19+Q20*S20+Q21*S21+Q22*S22</f>
        <v>100</v>
      </c>
      <c r="T23" s="317"/>
      <c r="U23" s="193"/>
      <c r="V23" s="194"/>
      <c r="W23" s="194"/>
      <c r="X23" s="194"/>
      <c r="Y23" s="194"/>
      <c r="Z23" s="195"/>
      <c r="AB23" s="29"/>
      <c r="AC23" s="8">
        <v>20</v>
      </c>
      <c r="AD23" s="34" t="s">
        <v>51</v>
      </c>
      <c r="AE23" s="35">
        <v>90</v>
      </c>
    </row>
    <row r="24" spans="1:31" ht="11.25" customHeight="1">
      <c r="C24" s="12" t="s">
        <v>52</v>
      </c>
      <c r="V24" s="41"/>
      <c r="W24" s="41"/>
      <c r="X24" s="41"/>
      <c r="Y24" s="41"/>
      <c r="Z24" s="41"/>
      <c r="AB24" s="29"/>
      <c r="AC24" s="8">
        <v>21</v>
      </c>
      <c r="AD24" s="15" t="s">
        <v>53</v>
      </c>
      <c r="AE24" s="16">
        <v>170</v>
      </c>
    </row>
    <row r="25" spans="1:31" ht="22.2" customHeight="1" thickBot="1">
      <c r="B25" s="11" t="s">
        <v>54</v>
      </c>
      <c r="R25" s="1" t="s">
        <v>55</v>
      </c>
      <c r="V25" s="41"/>
      <c r="W25" s="41"/>
      <c r="X25" s="41"/>
      <c r="Y25" s="41"/>
      <c r="Z25" s="41"/>
      <c r="AB25" s="29"/>
      <c r="AC25" s="8">
        <v>22</v>
      </c>
      <c r="AD25" s="15" t="s">
        <v>56</v>
      </c>
      <c r="AE25" s="16">
        <v>120</v>
      </c>
    </row>
    <row r="26" spans="1:31" ht="22.2" customHeight="1">
      <c r="A26" s="42" t="s">
        <v>6</v>
      </c>
      <c r="C26" s="133" t="s">
        <v>16</v>
      </c>
      <c r="D26" s="134"/>
      <c r="E26" s="22" t="s">
        <v>17</v>
      </c>
      <c r="F26" s="135" t="s">
        <v>22</v>
      </c>
      <c r="G26" s="136"/>
      <c r="H26" s="135" t="s">
        <v>23</v>
      </c>
      <c r="I26" s="136"/>
      <c r="J26" s="135" t="s">
        <v>25</v>
      </c>
      <c r="K26" s="170"/>
      <c r="L26" s="136"/>
      <c r="M26" s="135" t="s">
        <v>40</v>
      </c>
      <c r="N26" s="136"/>
      <c r="O26" s="135" t="s">
        <v>24</v>
      </c>
      <c r="P26" s="171"/>
      <c r="R26" s="152"/>
      <c r="S26" s="308"/>
      <c r="T26" s="308"/>
      <c r="U26" s="308"/>
      <c r="V26" s="308"/>
      <c r="W26" s="308"/>
      <c r="X26" s="308"/>
      <c r="Y26" s="308"/>
      <c r="Z26" s="309"/>
      <c r="AB26" s="29"/>
      <c r="AC26" s="8">
        <v>23</v>
      </c>
      <c r="AD26" s="15"/>
      <c r="AE26" s="16"/>
    </row>
    <row r="27" spans="1:31" ht="22.2" customHeight="1">
      <c r="A27" s="43">
        <v>3</v>
      </c>
      <c r="C27" s="107">
        <v>44635</v>
      </c>
      <c r="D27" s="108"/>
      <c r="E27" s="30" t="str">
        <f>IF(C27="","",CHOOSE(WEEKDAY(C27),"日","月","火","水","木","金","土"))</f>
        <v>火</v>
      </c>
      <c r="F27" s="109">
        <v>0.625</v>
      </c>
      <c r="G27" s="110"/>
      <c r="H27" s="151">
        <v>85</v>
      </c>
      <c r="I27" s="112"/>
      <c r="J27" s="145" t="str">
        <f>IF(A27="","",VLOOKUP(A27,$AC$4:$AE$34,2))</f>
        <v>おにぎり（おかか）</v>
      </c>
      <c r="K27" s="146"/>
      <c r="L27" s="147"/>
      <c r="M27" s="148">
        <f>IF(A27="","",VLOOKUP(A27,$AC$4:$AE$34,3))</f>
        <v>130</v>
      </c>
      <c r="N27" s="149"/>
      <c r="O27" s="148">
        <f>IF(H27="","",H27*M27)</f>
        <v>11050</v>
      </c>
      <c r="P27" s="150"/>
      <c r="R27" s="310"/>
      <c r="S27" s="311"/>
      <c r="T27" s="311"/>
      <c r="U27" s="311"/>
      <c r="V27" s="311"/>
      <c r="W27" s="311"/>
      <c r="X27" s="311"/>
      <c r="Y27" s="311"/>
      <c r="Z27" s="312"/>
      <c r="AB27" s="29"/>
      <c r="AC27" s="8">
        <v>24</v>
      </c>
      <c r="AD27" s="15"/>
      <c r="AE27" s="16"/>
    </row>
    <row r="28" spans="1:31" ht="22.2" customHeight="1">
      <c r="A28" s="43"/>
      <c r="C28" s="107"/>
      <c r="D28" s="108"/>
      <c r="E28" s="30" t="str">
        <f>IF(C28="","",CHOOSE(WEEKDAY(C28),"日","月","火","水","木","金","土"))</f>
        <v/>
      </c>
      <c r="F28" s="109"/>
      <c r="G28" s="110"/>
      <c r="H28" s="151"/>
      <c r="I28" s="112"/>
      <c r="J28" s="145" t="str">
        <f>IF(A28="","",VLOOKUP(A28,$AC$4:$AE$34,2))</f>
        <v/>
      </c>
      <c r="K28" s="146"/>
      <c r="L28" s="147"/>
      <c r="M28" s="148" t="str">
        <f>IF(A28="","",VLOOKUP(A28,$AC$4:$AE$34,3))</f>
        <v/>
      </c>
      <c r="N28" s="149"/>
      <c r="O28" s="148" t="str">
        <f>IF(H28="","",H28*M28)</f>
        <v/>
      </c>
      <c r="P28" s="150"/>
      <c r="R28" s="310"/>
      <c r="S28" s="311"/>
      <c r="T28" s="311"/>
      <c r="U28" s="311"/>
      <c r="V28" s="311"/>
      <c r="W28" s="311"/>
      <c r="X28" s="311"/>
      <c r="Y28" s="311"/>
      <c r="Z28" s="312"/>
      <c r="AB28" s="29"/>
      <c r="AC28" s="8">
        <v>25</v>
      </c>
      <c r="AD28" s="44"/>
      <c r="AE28" s="16"/>
    </row>
    <row r="29" spans="1:31" ht="22.2" customHeight="1">
      <c r="A29" s="43"/>
      <c r="C29" s="107"/>
      <c r="D29" s="108"/>
      <c r="E29" s="30" t="str">
        <f>IF(C29="","",CHOOSE(WEEKDAY(C29),"日","月","火","水","木","金","土"))</f>
        <v/>
      </c>
      <c r="F29" s="109"/>
      <c r="G29" s="110"/>
      <c r="H29" s="151"/>
      <c r="I29" s="112"/>
      <c r="J29" s="145" t="str">
        <f>IF(A29="","",VLOOKUP(A29,$AC$4:$AE$34,2))</f>
        <v/>
      </c>
      <c r="K29" s="146"/>
      <c r="L29" s="147"/>
      <c r="M29" s="148" t="str">
        <f>IF(A29="","",VLOOKUP(A29,$AC$4:$AE$34,3))</f>
        <v/>
      </c>
      <c r="N29" s="149"/>
      <c r="O29" s="148" t="str">
        <f>IF(H29="","",H29*M29)</f>
        <v/>
      </c>
      <c r="P29" s="150"/>
      <c r="R29" s="310"/>
      <c r="S29" s="311"/>
      <c r="T29" s="311"/>
      <c r="U29" s="311"/>
      <c r="V29" s="311"/>
      <c r="W29" s="311"/>
      <c r="X29" s="311"/>
      <c r="Y29" s="311"/>
      <c r="Z29" s="312"/>
      <c r="AC29" s="8">
        <v>26</v>
      </c>
      <c r="AD29" s="44"/>
      <c r="AE29" s="16"/>
    </row>
    <row r="30" spans="1:31" ht="22.2" customHeight="1">
      <c r="A30" s="43"/>
      <c r="C30" s="107"/>
      <c r="D30" s="108"/>
      <c r="E30" s="30" t="str">
        <f>IF(C30="","",CHOOSE(WEEKDAY(C30),"日","月","火","水","木","金","土"))</f>
        <v/>
      </c>
      <c r="F30" s="109"/>
      <c r="G30" s="110"/>
      <c r="H30" s="151"/>
      <c r="I30" s="112"/>
      <c r="J30" s="145" t="str">
        <f>IF(A30="","",VLOOKUP(A30,$AC$4:$AE$34,2))</f>
        <v/>
      </c>
      <c r="K30" s="146"/>
      <c r="L30" s="147"/>
      <c r="M30" s="148" t="str">
        <f>IF(A30="","",VLOOKUP(A30,$AC$4:$AE$34,3))</f>
        <v/>
      </c>
      <c r="N30" s="149"/>
      <c r="O30" s="148" t="str">
        <f>IF(H30="","",H30*M30)</f>
        <v/>
      </c>
      <c r="P30" s="150"/>
      <c r="R30" s="310"/>
      <c r="S30" s="311"/>
      <c r="T30" s="311"/>
      <c r="U30" s="311"/>
      <c r="V30" s="311"/>
      <c r="W30" s="311"/>
      <c r="X30" s="311"/>
      <c r="Y30" s="311"/>
      <c r="Z30" s="312"/>
      <c r="AC30" s="8">
        <v>27</v>
      </c>
      <c r="AD30" s="44"/>
      <c r="AE30" s="16"/>
    </row>
    <row r="31" spans="1:31" ht="22.2" customHeight="1" thickBot="1">
      <c r="A31" s="43"/>
      <c r="C31" s="139"/>
      <c r="D31" s="140"/>
      <c r="E31" s="36" t="str">
        <f>IF(C31="","",CHOOSE(WEEKDAY(C31),"日","月","火","水","木","金","土"))</f>
        <v/>
      </c>
      <c r="F31" s="141"/>
      <c r="G31" s="142"/>
      <c r="H31" s="143"/>
      <c r="I31" s="144"/>
      <c r="J31" s="304" t="str">
        <f>IF(A31="","",VLOOKUP(A31,$AC$4:$AE$34,2))</f>
        <v/>
      </c>
      <c r="K31" s="305"/>
      <c r="L31" s="174"/>
      <c r="M31" s="177" t="str">
        <f>IF(A31="","",VLOOKUP(A31,$AC$4:$AE$34,3))</f>
        <v/>
      </c>
      <c r="N31" s="306"/>
      <c r="O31" s="177" t="str">
        <f>IF(H31="","",H31*M31)</f>
        <v/>
      </c>
      <c r="P31" s="307"/>
      <c r="R31" s="310"/>
      <c r="S31" s="311"/>
      <c r="T31" s="311"/>
      <c r="U31" s="311"/>
      <c r="V31" s="311"/>
      <c r="W31" s="311"/>
      <c r="X31" s="311"/>
      <c r="Y31" s="311"/>
      <c r="Z31" s="312"/>
      <c r="AC31" s="8">
        <v>28</v>
      </c>
      <c r="AD31" s="45"/>
      <c r="AE31" s="16"/>
    </row>
    <row r="32" spans="1:31" ht="22.2" customHeight="1" thickTop="1" thickBot="1">
      <c r="C32" s="126" t="s">
        <v>30</v>
      </c>
      <c r="D32" s="127"/>
      <c r="E32" s="127"/>
      <c r="F32" s="127"/>
      <c r="G32" s="127"/>
      <c r="H32" s="127"/>
      <c r="I32" s="127"/>
      <c r="J32" s="127"/>
      <c r="K32" s="127"/>
      <c r="L32" s="303"/>
      <c r="M32" s="130">
        <f>SUM(O27:P31)</f>
        <v>11050</v>
      </c>
      <c r="N32" s="131"/>
      <c r="O32" s="131"/>
      <c r="P32" s="132"/>
      <c r="R32" s="310"/>
      <c r="S32" s="311"/>
      <c r="T32" s="311"/>
      <c r="U32" s="311"/>
      <c r="V32" s="311"/>
      <c r="W32" s="311"/>
      <c r="X32" s="311"/>
      <c r="Y32" s="311"/>
      <c r="Z32" s="312"/>
      <c r="AC32" s="8">
        <v>29</v>
      </c>
      <c r="AD32" s="45"/>
      <c r="AE32" s="16"/>
    </row>
    <row r="33" spans="2:31" ht="11.4" customHeight="1" thickBot="1">
      <c r="C33" s="46" t="s">
        <v>57</v>
      </c>
      <c r="D33" s="18"/>
      <c r="E33" s="18"/>
      <c r="F33" s="19"/>
      <c r="G33" s="19"/>
      <c r="J33" s="20"/>
      <c r="K33" s="20"/>
      <c r="L33" s="19"/>
      <c r="M33" s="19"/>
      <c r="P33" s="20"/>
      <c r="Q33" s="20"/>
      <c r="R33" s="47"/>
      <c r="S33" s="48"/>
      <c r="T33" s="48"/>
      <c r="U33" s="49"/>
      <c r="V33" s="49"/>
      <c r="W33" s="50"/>
      <c r="X33" s="50"/>
      <c r="Y33" s="48"/>
      <c r="Z33" s="51"/>
      <c r="AC33" s="8">
        <v>30</v>
      </c>
      <c r="AD33" s="8"/>
      <c r="AE33" s="8"/>
    </row>
    <row r="34" spans="2:31" ht="11.4" customHeight="1">
      <c r="C34" s="52" t="s">
        <v>58</v>
      </c>
      <c r="R34" s="53"/>
      <c r="S34" s="53"/>
      <c r="T34" s="53"/>
      <c r="U34" s="53"/>
      <c r="V34" s="53"/>
      <c r="W34" s="53"/>
      <c r="X34" s="53"/>
      <c r="Y34" s="53"/>
      <c r="Z34" s="53"/>
      <c r="AC34" s="8"/>
    </row>
    <row r="35" spans="2:31" ht="22.2" customHeight="1" thickBot="1">
      <c r="B35" s="1" t="s">
        <v>59</v>
      </c>
      <c r="Z35" s="53"/>
      <c r="AB35" s="54"/>
    </row>
    <row r="36" spans="2:31" ht="22.2" customHeight="1" thickBot="1">
      <c r="C36" s="133" t="s">
        <v>16</v>
      </c>
      <c r="D36" s="134"/>
      <c r="E36" s="22" t="s">
        <v>17</v>
      </c>
      <c r="F36" s="135" t="s">
        <v>22</v>
      </c>
      <c r="G36" s="136"/>
      <c r="H36" s="137" t="s">
        <v>22</v>
      </c>
      <c r="I36" s="134"/>
      <c r="J36" s="137" t="s">
        <v>22</v>
      </c>
      <c r="K36" s="138"/>
      <c r="L36" s="13"/>
      <c r="M36" s="13"/>
      <c r="N36" s="13"/>
      <c r="P36" s="13"/>
      <c r="Y36" s="53"/>
      <c r="Z36" s="53"/>
      <c r="AB36" s="54"/>
    </row>
    <row r="37" spans="2:31" ht="22.2" customHeight="1">
      <c r="C37" s="107"/>
      <c r="D37" s="108"/>
      <c r="E37" s="24" t="str">
        <f>IF(C37="","",CHOOSE(WEEKDAY(C37),"日","月","火","水","木","金","土"))</f>
        <v/>
      </c>
      <c r="F37" s="109"/>
      <c r="G37" s="110"/>
      <c r="H37" s="111"/>
      <c r="I37" s="296"/>
      <c r="J37" s="111"/>
      <c r="K37" s="297"/>
      <c r="L37" s="55"/>
      <c r="N37" s="20"/>
      <c r="R37" s="114" t="str">
        <f>IF(AB1="予約","見積額",IF(AB1="変更","見積額",IF(AB1="料金","金額",IF(AB1="取消","　"))))</f>
        <v>金額</v>
      </c>
      <c r="S37" s="298"/>
      <c r="T37" s="299"/>
      <c r="U37" s="120">
        <f>U12+M23+M32</f>
        <v>259050</v>
      </c>
      <c r="V37" s="121"/>
      <c r="W37" s="121"/>
      <c r="X37" s="121"/>
      <c r="Y37" s="121"/>
      <c r="Z37" s="122"/>
      <c r="AD37" s="8"/>
      <c r="AE37" s="56"/>
    </row>
    <row r="38" spans="2:31" ht="22.2" customHeight="1" thickBot="1">
      <c r="C38" s="107"/>
      <c r="D38" s="108"/>
      <c r="E38" s="30" t="str">
        <f>IF(C38="","",CHOOSE(WEEKDAY(C38),"日","月","火","水","木","金","土"))</f>
        <v/>
      </c>
      <c r="F38" s="109"/>
      <c r="G38" s="110"/>
      <c r="H38" s="111"/>
      <c r="I38" s="296"/>
      <c r="J38" s="111"/>
      <c r="K38" s="297"/>
      <c r="L38" s="55"/>
      <c r="N38" s="20"/>
      <c r="R38" s="300"/>
      <c r="S38" s="301"/>
      <c r="T38" s="302"/>
      <c r="U38" s="123"/>
      <c r="V38" s="124"/>
      <c r="W38" s="124"/>
      <c r="X38" s="124"/>
      <c r="Y38" s="124"/>
      <c r="Z38" s="125"/>
      <c r="AD38" s="8" t="s">
        <v>60</v>
      </c>
      <c r="AE38" s="57">
        <v>600</v>
      </c>
    </row>
    <row r="39" spans="2:31" ht="22.2" customHeight="1" thickBot="1">
      <c r="C39" s="98"/>
      <c r="D39" s="99"/>
      <c r="E39" s="58" t="str">
        <f>IF(C39="","",CHOOSE(WEEKDAY(C39),"日","月","火","水","木","金","土"))</f>
        <v/>
      </c>
      <c r="F39" s="100"/>
      <c r="G39" s="101"/>
      <c r="H39" s="102"/>
      <c r="I39" s="283"/>
      <c r="J39" s="102"/>
      <c r="K39" s="284"/>
      <c r="L39" s="55"/>
      <c r="N39" s="20"/>
      <c r="P39" s="20"/>
      <c r="AD39" s="8" t="s">
        <v>61</v>
      </c>
      <c r="AE39" s="57">
        <v>550</v>
      </c>
    </row>
    <row r="40" spans="2:31" ht="22.2" customHeight="1" thickBot="1">
      <c r="C40" s="59"/>
      <c r="D40" s="59"/>
      <c r="E40" s="18"/>
      <c r="F40" s="60"/>
      <c r="G40" s="60"/>
      <c r="H40" s="61"/>
      <c r="I40" s="33"/>
      <c r="J40" s="61"/>
      <c r="K40" s="33"/>
      <c r="L40" s="55"/>
      <c r="N40" s="20"/>
      <c r="P40" s="20"/>
      <c r="AD40" s="8" t="s">
        <v>62</v>
      </c>
      <c r="AE40" s="57">
        <v>600</v>
      </c>
    </row>
    <row r="41" spans="2:31" ht="22.2" customHeight="1">
      <c r="V41" s="285" t="s">
        <v>73</v>
      </c>
      <c r="W41" s="288"/>
      <c r="X41" s="289"/>
      <c r="Y41" s="289"/>
      <c r="Z41" s="290"/>
      <c r="AD41" s="8" t="s">
        <v>63</v>
      </c>
      <c r="AE41" s="57">
        <v>350</v>
      </c>
    </row>
    <row r="42" spans="2:31" ht="22.2" customHeight="1">
      <c r="V42" s="286"/>
      <c r="W42" s="291"/>
      <c r="X42" s="106"/>
      <c r="Y42" s="106"/>
      <c r="Z42" s="292"/>
      <c r="AD42" s="8"/>
      <c r="AE42" s="56"/>
    </row>
    <row r="43" spans="2:31" ht="22.2" customHeight="1">
      <c r="V43" s="286"/>
      <c r="W43" s="291"/>
      <c r="X43" s="106"/>
      <c r="Y43" s="106"/>
      <c r="Z43" s="292"/>
      <c r="AD43" s="8"/>
      <c r="AE43" s="56"/>
    </row>
    <row r="44" spans="2:31" ht="22.2" customHeight="1" thickBot="1">
      <c r="V44" s="287"/>
      <c r="W44" s="293"/>
      <c r="X44" s="294"/>
      <c r="Y44" s="294"/>
      <c r="Z44" s="295"/>
      <c r="AD44" s="8"/>
      <c r="AE44" s="56"/>
    </row>
    <row r="45" spans="2:31" ht="13.8" customHeight="1">
      <c r="V45" s="282" t="s">
        <v>64</v>
      </c>
      <c r="W45" s="282"/>
      <c r="X45" s="282"/>
      <c r="Y45" s="282"/>
      <c r="Z45" s="282"/>
      <c r="AD45" s="8"/>
      <c r="AE45" s="56"/>
    </row>
    <row r="46" spans="2:31">
      <c r="AD46" s="8"/>
      <c r="AE46" s="56"/>
    </row>
  </sheetData>
  <mergeCells count="169">
    <mergeCell ref="B1:Z1"/>
    <mergeCell ref="AC1:AE1"/>
    <mergeCell ref="U2:Z2"/>
    <mergeCell ref="AC2:AE2"/>
    <mergeCell ref="C3:D3"/>
    <mergeCell ref="E3:M3"/>
    <mergeCell ref="N3:O3"/>
    <mergeCell ref="P3:S3"/>
    <mergeCell ref="T3:Z3"/>
    <mergeCell ref="C4:D4"/>
    <mergeCell ref="E4:M4"/>
    <mergeCell ref="N4:O4"/>
    <mergeCell ref="P4:S4"/>
    <mergeCell ref="T4:Z4"/>
    <mergeCell ref="C7:D8"/>
    <mergeCell ref="E7:E8"/>
    <mergeCell ref="F7:I7"/>
    <mergeCell ref="J7:K7"/>
    <mergeCell ref="L7:O7"/>
    <mergeCell ref="P7:T7"/>
    <mergeCell ref="U7:X7"/>
    <mergeCell ref="Y7:Z7"/>
    <mergeCell ref="F8:G8"/>
    <mergeCell ref="H8:I8"/>
    <mergeCell ref="J8:K8"/>
    <mergeCell ref="L8:M8"/>
    <mergeCell ref="N8:O8"/>
    <mergeCell ref="P8:R8"/>
    <mergeCell ref="S8:T8"/>
    <mergeCell ref="U8:V8"/>
    <mergeCell ref="W8:X8"/>
    <mergeCell ref="Y8:Z8"/>
    <mergeCell ref="C9:D9"/>
    <mergeCell ref="F9:G9"/>
    <mergeCell ref="H9:I9"/>
    <mergeCell ref="J9:K9"/>
    <mergeCell ref="L9:M9"/>
    <mergeCell ref="N9:O9"/>
    <mergeCell ref="P9:R9"/>
    <mergeCell ref="C11:D11"/>
    <mergeCell ref="F11:G11"/>
    <mergeCell ref="H11:I11"/>
    <mergeCell ref="J11:K11"/>
    <mergeCell ref="L11:M11"/>
    <mergeCell ref="S9:T9"/>
    <mergeCell ref="U9:V9"/>
    <mergeCell ref="W9:X9"/>
    <mergeCell ref="Y9:Z9"/>
    <mergeCell ref="C10:D10"/>
    <mergeCell ref="F10:G10"/>
    <mergeCell ref="H10:I10"/>
    <mergeCell ref="J10:K10"/>
    <mergeCell ref="L10:M10"/>
    <mergeCell ref="N10:O10"/>
    <mergeCell ref="N11:O11"/>
    <mergeCell ref="P11:R11"/>
    <mergeCell ref="S11:T11"/>
    <mergeCell ref="U11:V11"/>
    <mergeCell ref="W11:X11"/>
    <mergeCell ref="Y11:Z11"/>
    <mergeCell ref="P10:R10"/>
    <mergeCell ref="S10:T10"/>
    <mergeCell ref="U10:V10"/>
    <mergeCell ref="W10:X10"/>
    <mergeCell ref="Y10:Z10"/>
    <mergeCell ref="C18:D18"/>
    <mergeCell ref="F18:G18"/>
    <mergeCell ref="H18:I18"/>
    <mergeCell ref="J18:L18"/>
    <mergeCell ref="M18:N18"/>
    <mergeCell ref="O18:P18"/>
    <mergeCell ref="C12:T12"/>
    <mergeCell ref="U12:Z12"/>
    <mergeCell ref="U16:Z23"/>
    <mergeCell ref="C17:D17"/>
    <mergeCell ref="F17:G17"/>
    <mergeCell ref="H17:I17"/>
    <mergeCell ref="J17:L17"/>
    <mergeCell ref="M17:N17"/>
    <mergeCell ref="O17:P17"/>
    <mergeCell ref="Q17:T17"/>
    <mergeCell ref="C20:D20"/>
    <mergeCell ref="F20:G20"/>
    <mergeCell ref="H20:I20"/>
    <mergeCell ref="J20:L20"/>
    <mergeCell ref="M20:N20"/>
    <mergeCell ref="O20:P20"/>
    <mergeCell ref="C19:D19"/>
    <mergeCell ref="F19:G19"/>
    <mergeCell ref="H19:I19"/>
    <mergeCell ref="J19:L19"/>
    <mergeCell ref="M19:N19"/>
    <mergeCell ref="O19:P19"/>
    <mergeCell ref="C22:D22"/>
    <mergeCell ref="F22:G22"/>
    <mergeCell ref="H22:I22"/>
    <mergeCell ref="J22:L22"/>
    <mergeCell ref="M22:N22"/>
    <mergeCell ref="O22:P22"/>
    <mergeCell ref="C21:D21"/>
    <mergeCell ref="F21:G21"/>
    <mergeCell ref="H21:I21"/>
    <mergeCell ref="J21:L21"/>
    <mergeCell ref="M21:N21"/>
    <mergeCell ref="O21:P21"/>
    <mergeCell ref="C23:L23"/>
    <mergeCell ref="M23:P23"/>
    <mergeCell ref="Q23:R23"/>
    <mergeCell ref="S23:T23"/>
    <mergeCell ref="C26:D26"/>
    <mergeCell ref="F26:G26"/>
    <mergeCell ref="H26:I26"/>
    <mergeCell ref="J26:L26"/>
    <mergeCell ref="M26:N26"/>
    <mergeCell ref="O26:P26"/>
    <mergeCell ref="R26:Z32"/>
    <mergeCell ref="C27:D27"/>
    <mergeCell ref="F27:G27"/>
    <mergeCell ref="H27:I27"/>
    <mergeCell ref="J27:L27"/>
    <mergeCell ref="M27:N27"/>
    <mergeCell ref="O27:P27"/>
    <mergeCell ref="C28:D28"/>
    <mergeCell ref="F28:G28"/>
    <mergeCell ref="H28:I28"/>
    <mergeCell ref="C30:D30"/>
    <mergeCell ref="F30:G30"/>
    <mergeCell ref="H30:I30"/>
    <mergeCell ref="J30:L30"/>
    <mergeCell ref="M30:N30"/>
    <mergeCell ref="O30:P30"/>
    <mergeCell ref="J28:L28"/>
    <mergeCell ref="M28:N28"/>
    <mergeCell ref="O28:P28"/>
    <mergeCell ref="C29:D29"/>
    <mergeCell ref="F29:G29"/>
    <mergeCell ref="H29:I29"/>
    <mergeCell ref="J29:L29"/>
    <mergeCell ref="M29:N29"/>
    <mergeCell ref="O29:P29"/>
    <mergeCell ref="C32:L32"/>
    <mergeCell ref="M32:P32"/>
    <mergeCell ref="C36:D36"/>
    <mergeCell ref="F36:G36"/>
    <mergeCell ref="H36:I36"/>
    <mergeCell ref="J36:K36"/>
    <mergeCell ref="C31:D31"/>
    <mergeCell ref="F31:G31"/>
    <mergeCell ref="H31:I31"/>
    <mergeCell ref="J31:L31"/>
    <mergeCell ref="M31:N31"/>
    <mergeCell ref="O31:P31"/>
    <mergeCell ref="V45:Z45"/>
    <mergeCell ref="C39:D39"/>
    <mergeCell ref="F39:G39"/>
    <mergeCell ref="H39:I39"/>
    <mergeCell ref="J39:K39"/>
    <mergeCell ref="V41:V44"/>
    <mergeCell ref="W41:Z44"/>
    <mergeCell ref="C37:D37"/>
    <mergeCell ref="F37:G37"/>
    <mergeCell ref="H37:I37"/>
    <mergeCell ref="J37:K37"/>
    <mergeCell ref="R37:T38"/>
    <mergeCell ref="U37:Z38"/>
    <mergeCell ref="C38:D38"/>
    <mergeCell ref="F38:G38"/>
    <mergeCell ref="H38:I38"/>
    <mergeCell ref="J38:K38"/>
  </mergeCells>
  <phoneticPr fontId="3"/>
  <dataValidations count="4">
    <dataValidation type="list" allowBlank="1" showInputMessage="1" showErrorMessage="1" sqref="W41" xr:uid="{3F368749-7BB1-46EC-8149-9FC2616795F5}">
      <formula1>$AE$37:$AE$38</formula1>
    </dataValidation>
    <dataValidation type="list" allowBlank="1" showInputMessage="1" showErrorMessage="1" sqref="J18:L22" xr:uid="{6F7069AF-7D42-4CE6-8B25-56C23CB5F9BB}">
      <formula1>$AD$37:$AD$46</formula1>
    </dataValidation>
    <dataValidation type="list" allowBlank="1" showInputMessage="1" showErrorMessage="1" sqref="AB1" xr:uid="{8E2140AF-03ED-47FA-99EC-3F8AFFE7E571}">
      <formula1>"予約,変更,取消,料金"</formula1>
    </dataValidation>
    <dataValidation type="list" allowBlank="1" showInputMessage="1" showErrorMessage="1" sqref="P9:Q11" xr:uid="{0A244389-BE4F-4A9B-8451-F58DC362F8FC}">
      <formula1>"カレーライス,ちらし,五目ご飯,炒飯"</formula1>
    </dataValidation>
  </dataValidations>
  <hyperlinks>
    <hyperlink ref="T4" r:id="rId1" xr:uid="{9D4DEA06-6396-4497-A959-5A0869AE4105}"/>
  </hyperlinks>
  <pageMargins left="0.78740157480314965" right="0.19685039370078741" top="0.47244094488188981" bottom="0.23622047244094491" header="0" footer="0"/>
  <pageSetup paperSize="9" scale="89"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A996-F09C-4361-BC88-C37F10012844}">
  <dimension ref="A1:J37"/>
  <sheetViews>
    <sheetView view="pageBreakPreview" zoomScale="98" zoomScaleNormal="100" zoomScaleSheetLayoutView="98" workbookViewId="0">
      <selection activeCell="AI14" sqref="AI14"/>
    </sheetView>
  </sheetViews>
  <sheetFormatPr defaultRowHeight="18"/>
  <cols>
    <col min="1" max="1" width="8.59765625" style="65" customWidth="1"/>
    <col min="2" max="2" width="15.19921875" style="63" customWidth="1"/>
    <col min="3" max="3" width="7.19921875" style="63" customWidth="1"/>
    <col min="4" max="4" width="52.19921875" style="65" customWidth="1"/>
    <col min="5" max="257" width="8.796875" style="65"/>
    <col min="258" max="258" width="13.59765625" style="65" customWidth="1"/>
    <col min="259" max="259" width="7.19921875" style="65" customWidth="1"/>
    <col min="260" max="260" width="51" style="65" customWidth="1"/>
    <col min="261" max="513" width="8.796875" style="65"/>
    <col min="514" max="514" width="13.59765625" style="65" customWidth="1"/>
    <col min="515" max="515" width="7.19921875" style="65" customWidth="1"/>
    <col min="516" max="516" width="51" style="65" customWidth="1"/>
    <col min="517" max="769" width="8.796875" style="65"/>
    <col min="770" max="770" width="13.59765625" style="65" customWidth="1"/>
    <col min="771" max="771" width="7.19921875" style="65" customWidth="1"/>
    <col min="772" max="772" width="51" style="65" customWidth="1"/>
    <col min="773" max="1025" width="8.796875" style="65"/>
    <col min="1026" max="1026" width="13.59765625" style="65" customWidth="1"/>
    <col min="1027" max="1027" width="7.19921875" style="65" customWidth="1"/>
    <col min="1028" max="1028" width="51" style="65" customWidth="1"/>
    <col min="1029" max="1281" width="8.796875" style="65"/>
    <col min="1282" max="1282" width="13.59765625" style="65" customWidth="1"/>
    <col min="1283" max="1283" width="7.19921875" style="65" customWidth="1"/>
    <col min="1284" max="1284" width="51" style="65" customWidth="1"/>
    <col min="1285" max="1537" width="8.796875" style="65"/>
    <col min="1538" max="1538" width="13.59765625" style="65" customWidth="1"/>
    <col min="1539" max="1539" width="7.19921875" style="65" customWidth="1"/>
    <col min="1540" max="1540" width="51" style="65" customWidth="1"/>
    <col min="1541" max="1793" width="8.796875" style="65"/>
    <col min="1794" max="1794" width="13.59765625" style="65" customWidth="1"/>
    <col min="1795" max="1795" width="7.19921875" style="65" customWidth="1"/>
    <col min="1796" max="1796" width="51" style="65" customWidth="1"/>
    <col min="1797" max="2049" width="8.796875" style="65"/>
    <col min="2050" max="2050" width="13.59765625" style="65" customWidth="1"/>
    <col min="2051" max="2051" width="7.19921875" style="65" customWidth="1"/>
    <col min="2052" max="2052" width="51" style="65" customWidth="1"/>
    <col min="2053" max="2305" width="8.796875" style="65"/>
    <col min="2306" max="2306" width="13.59765625" style="65" customWidth="1"/>
    <col min="2307" max="2307" width="7.19921875" style="65" customWidth="1"/>
    <col min="2308" max="2308" width="51" style="65" customWidth="1"/>
    <col min="2309" max="2561" width="8.796875" style="65"/>
    <col min="2562" max="2562" width="13.59765625" style="65" customWidth="1"/>
    <col min="2563" max="2563" width="7.19921875" style="65" customWidth="1"/>
    <col min="2564" max="2564" width="51" style="65" customWidth="1"/>
    <col min="2565" max="2817" width="8.796875" style="65"/>
    <col min="2818" max="2818" width="13.59765625" style="65" customWidth="1"/>
    <col min="2819" max="2819" width="7.19921875" style="65" customWidth="1"/>
    <col min="2820" max="2820" width="51" style="65" customWidth="1"/>
    <col min="2821" max="3073" width="8.796875" style="65"/>
    <col min="3074" max="3074" width="13.59765625" style="65" customWidth="1"/>
    <col min="3075" max="3075" width="7.19921875" style="65" customWidth="1"/>
    <col min="3076" max="3076" width="51" style="65" customWidth="1"/>
    <col min="3077" max="3329" width="8.796875" style="65"/>
    <col min="3330" max="3330" width="13.59765625" style="65" customWidth="1"/>
    <col min="3331" max="3331" width="7.19921875" style="65" customWidth="1"/>
    <col min="3332" max="3332" width="51" style="65" customWidth="1"/>
    <col min="3333" max="3585" width="8.796875" style="65"/>
    <col min="3586" max="3586" width="13.59765625" style="65" customWidth="1"/>
    <col min="3587" max="3587" width="7.19921875" style="65" customWidth="1"/>
    <col min="3588" max="3588" width="51" style="65" customWidth="1"/>
    <col min="3589" max="3841" width="8.796875" style="65"/>
    <col min="3842" max="3842" width="13.59765625" style="65" customWidth="1"/>
    <col min="3843" max="3843" width="7.19921875" style="65" customWidth="1"/>
    <col min="3844" max="3844" width="51" style="65" customWidth="1"/>
    <col min="3845" max="4097" width="8.796875" style="65"/>
    <col min="4098" max="4098" width="13.59765625" style="65" customWidth="1"/>
    <col min="4099" max="4099" width="7.19921875" style="65" customWidth="1"/>
    <col min="4100" max="4100" width="51" style="65" customWidth="1"/>
    <col min="4101" max="4353" width="8.796875" style="65"/>
    <col min="4354" max="4354" width="13.59765625" style="65" customWidth="1"/>
    <col min="4355" max="4355" width="7.19921875" style="65" customWidth="1"/>
    <col min="4356" max="4356" width="51" style="65" customWidth="1"/>
    <col min="4357" max="4609" width="8.796875" style="65"/>
    <col min="4610" max="4610" width="13.59765625" style="65" customWidth="1"/>
    <col min="4611" max="4611" width="7.19921875" style="65" customWidth="1"/>
    <col min="4612" max="4612" width="51" style="65" customWidth="1"/>
    <col min="4613" max="4865" width="8.796875" style="65"/>
    <col min="4866" max="4866" width="13.59765625" style="65" customWidth="1"/>
    <col min="4867" max="4867" width="7.19921875" style="65" customWidth="1"/>
    <col min="4868" max="4868" width="51" style="65" customWidth="1"/>
    <col min="4869" max="5121" width="8.796875" style="65"/>
    <col min="5122" max="5122" width="13.59765625" style="65" customWidth="1"/>
    <col min="5123" max="5123" width="7.19921875" style="65" customWidth="1"/>
    <col min="5124" max="5124" width="51" style="65" customWidth="1"/>
    <col min="5125" max="5377" width="8.796875" style="65"/>
    <col min="5378" max="5378" width="13.59765625" style="65" customWidth="1"/>
    <col min="5379" max="5379" width="7.19921875" style="65" customWidth="1"/>
    <col min="5380" max="5380" width="51" style="65" customWidth="1"/>
    <col min="5381" max="5633" width="8.796875" style="65"/>
    <col min="5634" max="5634" width="13.59765625" style="65" customWidth="1"/>
    <col min="5635" max="5635" width="7.19921875" style="65" customWidth="1"/>
    <col min="5636" max="5636" width="51" style="65" customWidth="1"/>
    <col min="5637" max="5889" width="8.796875" style="65"/>
    <col min="5890" max="5890" width="13.59765625" style="65" customWidth="1"/>
    <col min="5891" max="5891" width="7.19921875" style="65" customWidth="1"/>
    <col min="5892" max="5892" width="51" style="65" customWidth="1"/>
    <col min="5893" max="6145" width="8.796875" style="65"/>
    <col min="6146" max="6146" width="13.59765625" style="65" customWidth="1"/>
    <col min="6147" max="6147" width="7.19921875" style="65" customWidth="1"/>
    <col min="6148" max="6148" width="51" style="65" customWidth="1"/>
    <col min="6149" max="6401" width="8.796875" style="65"/>
    <col min="6402" max="6402" width="13.59765625" style="65" customWidth="1"/>
    <col min="6403" max="6403" width="7.19921875" style="65" customWidth="1"/>
    <col min="6404" max="6404" width="51" style="65" customWidth="1"/>
    <col min="6405" max="6657" width="8.796875" style="65"/>
    <col min="6658" max="6658" width="13.59765625" style="65" customWidth="1"/>
    <col min="6659" max="6659" width="7.19921875" style="65" customWidth="1"/>
    <col min="6660" max="6660" width="51" style="65" customWidth="1"/>
    <col min="6661" max="6913" width="8.796875" style="65"/>
    <col min="6914" max="6914" width="13.59765625" style="65" customWidth="1"/>
    <col min="6915" max="6915" width="7.19921875" style="65" customWidth="1"/>
    <col min="6916" max="6916" width="51" style="65" customWidth="1"/>
    <col min="6917" max="7169" width="8.796875" style="65"/>
    <col min="7170" max="7170" width="13.59765625" style="65" customWidth="1"/>
    <col min="7171" max="7171" width="7.19921875" style="65" customWidth="1"/>
    <col min="7172" max="7172" width="51" style="65" customWidth="1"/>
    <col min="7173" max="7425" width="8.796875" style="65"/>
    <col min="7426" max="7426" width="13.59765625" style="65" customWidth="1"/>
    <col min="7427" max="7427" width="7.19921875" style="65" customWidth="1"/>
    <col min="7428" max="7428" width="51" style="65" customWidth="1"/>
    <col min="7429" max="7681" width="8.796875" style="65"/>
    <col min="7682" max="7682" width="13.59765625" style="65" customWidth="1"/>
    <col min="7683" max="7683" width="7.19921875" style="65" customWidth="1"/>
    <col min="7684" max="7684" width="51" style="65" customWidth="1"/>
    <col min="7685" max="7937" width="8.796875" style="65"/>
    <col min="7938" max="7938" width="13.59765625" style="65" customWidth="1"/>
    <col min="7939" max="7939" width="7.19921875" style="65" customWidth="1"/>
    <col min="7940" max="7940" width="51" style="65" customWidth="1"/>
    <col min="7941" max="8193" width="8.796875" style="65"/>
    <col min="8194" max="8194" width="13.59765625" style="65" customWidth="1"/>
    <col min="8195" max="8195" width="7.19921875" style="65" customWidth="1"/>
    <col min="8196" max="8196" width="51" style="65" customWidth="1"/>
    <col min="8197" max="8449" width="8.796875" style="65"/>
    <col min="8450" max="8450" width="13.59765625" style="65" customWidth="1"/>
    <col min="8451" max="8451" width="7.19921875" style="65" customWidth="1"/>
    <col min="8452" max="8452" width="51" style="65" customWidth="1"/>
    <col min="8453" max="8705" width="8.796875" style="65"/>
    <col min="8706" max="8706" width="13.59765625" style="65" customWidth="1"/>
    <col min="8707" max="8707" width="7.19921875" style="65" customWidth="1"/>
    <col min="8708" max="8708" width="51" style="65" customWidth="1"/>
    <col min="8709" max="8961" width="8.796875" style="65"/>
    <col min="8962" max="8962" width="13.59765625" style="65" customWidth="1"/>
    <col min="8963" max="8963" width="7.19921875" style="65" customWidth="1"/>
    <col min="8964" max="8964" width="51" style="65" customWidth="1"/>
    <col min="8965" max="9217" width="8.796875" style="65"/>
    <col min="9218" max="9218" width="13.59765625" style="65" customWidth="1"/>
    <col min="9219" max="9219" width="7.19921875" style="65" customWidth="1"/>
    <col min="9220" max="9220" width="51" style="65" customWidth="1"/>
    <col min="9221" max="9473" width="8.796875" style="65"/>
    <col min="9474" max="9474" width="13.59765625" style="65" customWidth="1"/>
    <col min="9475" max="9475" width="7.19921875" style="65" customWidth="1"/>
    <col min="9476" max="9476" width="51" style="65" customWidth="1"/>
    <col min="9477" max="9729" width="8.796875" style="65"/>
    <col min="9730" max="9730" width="13.59765625" style="65" customWidth="1"/>
    <col min="9731" max="9731" width="7.19921875" style="65" customWidth="1"/>
    <col min="9732" max="9732" width="51" style="65" customWidth="1"/>
    <col min="9733" max="9985" width="8.796875" style="65"/>
    <col min="9986" max="9986" width="13.59765625" style="65" customWidth="1"/>
    <col min="9987" max="9987" width="7.19921875" style="65" customWidth="1"/>
    <col min="9988" max="9988" width="51" style="65" customWidth="1"/>
    <col min="9989" max="10241" width="8.796875" style="65"/>
    <col min="10242" max="10242" width="13.59765625" style="65" customWidth="1"/>
    <col min="10243" max="10243" width="7.19921875" style="65" customWidth="1"/>
    <col min="10244" max="10244" width="51" style="65" customWidth="1"/>
    <col min="10245" max="10497" width="8.796875" style="65"/>
    <col min="10498" max="10498" width="13.59765625" style="65" customWidth="1"/>
    <col min="10499" max="10499" width="7.19921875" style="65" customWidth="1"/>
    <col min="10500" max="10500" width="51" style="65" customWidth="1"/>
    <col min="10501" max="10753" width="8.796875" style="65"/>
    <col min="10754" max="10754" width="13.59765625" style="65" customWidth="1"/>
    <col min="10755" max="10755" width="7.19921875" style="65" customWidth="1"/>
    <col min="10756" max="10756" width="51" style="65" customWidth="1"/>
    <col min="10757" max="11009" width="8.796875" style="65"/>
    <col min="11010" max="11010" width="13.59765625" style="65" customWidth="1"/>
    <col min="11011" max="11011" width="7.19921875" style="65" customWidth="1"/>
    <col min="11012" max="11012" width="51" style="65" customWidth="1"/>
    <col min="11013" max="11265" width="8.796875" style="65"/>
    <col min="11266" max="11266" width="13.59765625" style="65" customWidth="1"/>
    <col min="11267" max="11267" width="7.19921875" style="65" customWidth="1"/>
    <col min="11268" max="11268" width="51" style="65" customWidth="1"/>
    <col min="11269" max="11521" width="8.796875" style="65"/>
    <col min="11522" max="11522" width="13.59765625" style="65" customWidth="1"/>
    <col min="11523" max="11523" width="7.19921875" style="65" customWidth="1"/>
    <col min="11524" max="11524" width="51" style="65" customWidth="1"/>
    <col min="11525" max="11777" width="8.796875" style="65"/>
    <col min="11778" max="11778" width="13.59765625" style="65" customWidth="1"/>
    <col min="11779" max="11779" width="7.19921875" style="65" customWidth="1"/>
    <col min="11780" max="11780" width="51" style="65" customWidth="1"/>
    <col min="11781" max="12033" width="8.796875" style="65"/>
    <col min="12034" max="12034" width="13.59765625" style="65" customWidth="1"/>
    <col min="12035" max="12035" width="7.19921875" style="65" customWidth="1"/>
    <col min="12036" max="12036" width="51" style="65" customWidth="1"/>
    <col min="12037" max="12289" width="8.796875" style="65"/>
    <col min="12290" max="12290" width="13.59765625" style="65" customWidth="1"/>
    <col min="12291" max="12291" width="7.19921875" style="65" customWidth="1"/>
    <col min="12292" max="12292" width="51" style="65" customWidth="1"/>
    <col min="12293" max="12545" width="8.796875" style="65"/>
    <col min="12546" max="12546" width="13.59765625" style="65" customWidth="1"/>
    <col min="12547" max="12547" width="7.19921875" style="65" customWidth="1"/>
    <col min="12548" max="12548" width="51" style="65" customWidth="1"/>
    <col min="12549" max="12801" width="8.796875" style="65"/>
    <col min="12802" max="12802" width="13.59765625" style="65" customWidth="1"/>
    <col min="12803" max="12803" width="7.19921875" style="65" customWidth="1"/>
    <col min="12804" max="12804" width="51" style="65" customWidth="1"/>
    <col min="12805" max="13057" width="8.796875" style="65"/>
    <col min="13058" max="13058" width="13.59765625" style="65" customWidth="1"/>
    <col min="13059" max="13059" width="7.19921875" style="65" customWidth="1"/>
    <col min="13060" max="13060" width="51" style="65" customWidth="1"/>
    <col min="13061" max="13313" width="8.796875" style="65"/>
    <col min="13314" max="13314" width="13.59765625" style="65" customWidth="1"/>
    <col min="13315" max="13315" width="7.19921875" style="65" customWidth="1"/>
    <col min="13316" max="13316" width="51" style="65" customWidth="1"/>
    <col min="13317" max="13569" width="8.796875" style="65"/>
    <col min="13570" max="13570" width="13.59765625" style="65" customWidth="1"/>
    <col min="13571" max="13571" width="7.19921875" style="65" customWidth="1"/>
    <col min="13572" max="13572" width="51" style="65" customWidth="1"/>
    <col min="13573" max="13825" width="8.796875" style="65"/>
    <col min="13826" max="13826" width="13.59765625" style="65" customWidth="1"/>
    <col min="13827" max="13827" width="7.19921875" style="65" customWidth="1"/>
    <col min="13828" max="13828" width="51" style="65" customWidth="1"/>
    <col min="13829" max="14081" width="8.796875" style="65"/>
    <col min="14082" max="14082" width="13.59765625" style="65" customWidth="1"/>
    <col min="14083" max="14083" width="7.19921875" style="65" customWidth="1"/>
    <col min="14084" max="14084" width="51" style="65" customWidth="1"/>
    <col min="14085" max="14337" width="8.796875" style="65"/>
    <col min="14338" max="14338" width="13.59765625" style="65" customWidth="1"/>
    <col min="14339" max="14339" width="7.19921875" style="65" customWidth="1"/>
    <col min="14340" max="14340" width="51" style="65" customWidth="1"/>
    <col min="14341" max="14593" width="8.796875" style="65"/>
    <col min="14594" max="14594" width="13.59765625" style="65" customWidth="1"/>
    <col min="14595" max="14595" width="7.19921875" style="65" customWidth="1"/>
    <col min="14596" max="14596" width="51" style="65" customWidth="1"/>
    <col min="14597" max="14849" width="8.796875" style="65"/>
    <col min="14850" max="14850" width="13.59765625" style="65" customWidth="1"/>
    <col min="14851" max="14851" width="7.19921875" style="65" customWidth="1"/>
    <col min="14852" max="14852" width="51" style="65" customWidth="1"/>
    <col min="14853" max="15105" width="8.796875" style="65"/>
    <col min="15106" max="15106" width="13.59765625" style="65" customWidth="1"/>
    <col min="15107" max="15107" width="7.19921875" style="65" customWidth="1"/>
    <col min="15108" max="15108" width="51" style="65" customWidth="1"/>
    <col min="15109" max="15361" width="8.796875" style="65"/>
    <col min="15362" max="15362" width="13.59765625" style="65" customWidth="1"/>
    <col min="15363" max="15363" width="7.19921875" style="65" customWidth="1"/>
    <col min="15364" max="15364" width="51" style="65" customWidth="1"/>
    <col min="15365" max="15617" width="8.796875" style="65"/>
    <col min="15618" max="15618" width="13.59765625" style="65" customWidth="1"/>
    <col min="15619" max="15619" width="7.19921875" style="65" customWidth="1"/>
    <col min="15620" max="15620" width="51" style="65" customWidth="1"/>
    <col min="15621" max="15873" width="8.796875" style="65"/>
    <col min="15874" max="15874" width="13.59765625" style="65" customWidth="1"/>
    <col min="15875" max="15875" width="7.19921875" style="65" customWidth="1"/>
    <col min="15876" max="15876" width="51" style="65" customWidth="1"/>
    <col min="15877" max="16129" width="8.796875" style="65"/>
    <col min="16130" max="16130" width="13.59765625" style="65" customWidth="1"/>
    <col min="16131" max="16131" width="7.19921875" style="65" customWidth="1"/>
    <col min="16132" max="16132" width="51" style="65" customWidth="1"/>
    <col min="16133" max="16384" width="8.796875" style="65"/>
  </cols>
  <sheetData>
    <row r="1" spans="1:10" ht="26.4">
      <c r="A1" s="62" t="s">
        <v>74</v>
      </c>
      <c r="D1" s="64"/>
    </row>
    <row r="2" spans="1:10">
      <c r="A2" s="66" t="s">
        <v>75</v>
      </c>
      <c r="D2" s="67" t="s">
        <v>76</v>
      </c>
    </row>
    <row r="3" spans="1:10" ht="30">
      <c r="A3" s="376" t="s">
        <v>77</v>
      </c>
      <c r="B3" s="68" t="s">
        <v>78</v>
      </c>
      <c r="C3" s="378">
        <v>590</v>
      </c>
      <c r="D3" s="69" t="s">
        <v>79</v>
      </c>
      <c r="E3" s="63"/>
      <c r="F3" s="63"/>
      <c r="G3" s="63"/>
      <c r="H3" s="63"/>
      <c r="I3" s="63"/>
      <c r="J3" s="63"/>
    </row>
    <row r="4" spans="1:10" ht="30">
      <c r="A4" s="377"/>
      <c r="B4" s="70" t="s">
        <v>80</v>
      </c>
      <c r="C4" s="379"/>
      <c r="D4" s="71" t="s">
        <v>81</v>
      </c>
    </row>
    <row r="5" spans="1:10">
      <c r="A5" s="376" t="s">
        <v>82</v>
      </c>
      <c r="B5" s="72" t="s">
        <v>83</v>
      </c>
      <c r="C5" s="378">
        <v>740</v>
      </c>
      <c r="D5" s="73" t="s">
        <v>84</v>
      </c>
    </row>
    <row r="6" spans="1:10">
      <c r="A6" s="380"/>
      <c r="B6" s="74" t="s">
        <v>85</v>
      </c>
      <c r="C6" s="381"/>
      <c r="D6" s="75" t="s">
        <v>86</v>
      </c>
    </row>
    <row r="7" spans="1:10">
      <c r="A7" s="380"/>
      <c r="B7" s="74" t="s">
        <v>87</v>
      </c>
      <c r="C7" s="381"/>
      <c r="D7" s="75" t="s">
        <v>88</v>
      </c>
    </row>
    <row r="8" spans="1:10">
      <c r="A8" s="377"/>
      <c r="B8" s="76" t="s">
        <v>89</v>
      </c>
      <c r="C8" s="379"/>
      <c r="D8" s="77" t="s">
        <v>90</v>
      </c>
    </row>
    <row r="9" spans="1:10" ht="30">
      <c r="A9" s="376" t="s">
        <v>91</v>
      </c>
      <c r="B9" s="78" t="s">
        <v>92</v>
      </c>
      <c r="C9" s="378">
        <v>960</v>
      </c>
      <c r="D9" s="79" t="s">
        <v>93</v>
      </c>
    </row>
    <row r="10" spans="1:10" ht="30">
      <c r="A10" s="377"/>
      <c r="B10" s="80" t="s">
        <v>94</v>
      </c>
      <c r="C10" s="379"/>
      <c r="D10" s="71" t="s">
        <v>95</v>
      </c>
    </row>
    <row r="11" spans="1:10">
      <c r="A11" s="66" t="s">
        <v>96</v>
      </c>
      <c r="B11" s="81"/>
      <c r="C11" s="82"/>
      <c r="D11" s="83"/>
    </row>
    <row r="12" spans="1:10">
      <c r="A12" s="66" t="s">
        <v>97</v>
      </c>
      <c r="B12" s="81"/>
      <c r="C12" s="82"/>
      <c r="D12" s="83"/>
    </row>
    <row r="13" spans="1:10">
      <c r="A13" s="66" t="s">
        <v>98</v>
      </c>
      <c r="B13" s="81"/>
      <c r="C13" s="82"/>
      <c r="D13" s="83"/>
    </row>
    <row r="14" spans="1:10">
      <c r="A14" s="66" t="s">
        <v>99</v>
      </c>
      <c r="C14" s="82"/>
      <c r="D14" s="84"/>
    </row>
    <row r="15" spans="1:10">
      <c r="A15" s="66" t="s">
        <v>100</v>
      </c>
      <c r="C15" s="82"/>
      <c r="D15" s="84"/>
    </row>
    <row r="16" spans="1:10">
      <c r="A16" s="66" t="s">
        <v>101</v>
      </c>
      <c r="C16" s="82"/>
      <c r="D16" s="84"/>
    </row>
    <row r="17" spans="1:4">
      <c r="A17" s="65" t="s">
        <v>102</v>
      </c>
    </row>
    <row r="19" spans="1:4">
      <c r="A19" s="65" t="s">
        <v>103</v>
      </c>
    </row>
    <row r="20" spans="1:4">
      <c r="A20" s="65" t="s">
        <v>104</v>
      </c>
    </row>
    <row r="21" spans="1:4" s="85" customFormat="1" ht="14.4">
      <c r="A21" s="374" t="s">
        <v>105</v>
      </c>
      <c r="B21" s="374"/>
      <c r="C21" s="374"/>
      <c r="D21" s="374"/>
    </row>
    <row r="22" spans="1:4">
      <c r="A22" s="65" t="s">
        <v>106</v>
      </c>
    </row>
    <row r="24" spans="1:4">
      <c r="A24" s="65" t="s">
        <v>107</v>
      </c>
      <c r="D24" s="65" t="s">
        <v>108</v>
      </c>
    </row>
    <row r="25" spans="1:4">
      <c r="A25" s="371" t="s">
        <v>83</v>
      </c>
      <c r="B25" s="371"/>
      <c r="C25" s="87">
        <v>600</v>
      </c>
      <c r="D25" s="88" t="s">
        <v>109</v>
      </c>
    </row>
    <row r="26" spans="1:4">
      <c r="A26" s="371" t="s">
        <v>110</v>
      </c>
      <c r="B26" s="371"/>
      <c r="C26" s="87">
        <v>550</v>
      </c>
      <c r="D26" s="88"/>
    </row>
    <row r="27" spans="1:4">
      <c r="A27" s="371" t="s">
        <v>111</v>
      </c>
      <c r="B27" s="371"/>
      <c r="C27" s="87">
        <v>350</v>
      </c>
      <c r="D27" s="88" t="s">
        <v>112</v>
      </c>
    </row>
    <row r="29" spans="1:4">
      <c r="A29" s="65" t="s">
        <v>113</v>
      </c>
    </row>
    <row r="30" spans="1:4">
      <c r="A30" s="371" t="s">
        <v>114</v>
      </c>
      <c r="B30" s="371"/>
      <c r="C30" s="87">
        <v>170</v>
      </c>
      <c r="D30" s="88" t="s">
        <v>115</v>
      </c>
    </row>
    <row r="31" spans="1:4">
      <c r="A31" s="369" t="s">
        <v>116</v>
      </c>
      <c r="B31" s="89" t="s">
        <v>117</v>
      </c>
      <c r="C31" s="90">
        <v>110</v>
      </c>
      <c r="D31" s="91" t="s">
        <v>118</v>
      </c>
    </row>
    <row r="32" spans="1:4">
      <c r="A32" s="375"/>
      <c r="B32" s="92" t="s">
        <v>119</v>
      </c>
      <c r="C32" s="93">
        <v>180</v>
      </c>
      <c r="D32" s="94" t="s">
        <v>120</v>
      </c>
    </row>
    <row r="33" spans="1:4">
      <c r="A33" s="369" t="s">
        <v>121</v>
      </c>
      <c r="B33" s="89" t="s">
        <v>122</v>
      </c>
      <c r="C33" s="90">
        <v>90</v>
      </c>
      <c r="D33" s="91" t="s">
        <v>123</v>
      </c>
    </row>
    <row r="34" spans="1:4">
      <c r="A34" s="370"/>
      <c r="B34" s="95" t="s">
        <v>124</v>
      </c>
      <c r="C34" s="93">
        <v>170</v>
      </c>
      <c r="D34" s="94" t="s">
        <v>125</v>
      </c>
    </row>
    <row r="35" spans="1:4">
      <c r="A35" s="371" t="s">
        <v>126</v>
      </c>
      <c r="B35" s="371"/>
      <c r="C35" s="87">
        <v>120</v>
      </c>
      <c r="D35" s="88" t="s">
        <v>127</v>
      </c>
    </row>
    <row r="36" spans="1:4">
      <c r="A36" s="372" t="s">
        <v>128</v>
      </c>
      <c r="B36" s="373"/>
      <c r="C36" s="96">
        <v>130</v>
      </c>
      <c r="D36" s="86" t="s">
        <v>129</v>
      </c>
    </row>
    <row r="37" spans="1:4">
      <c r="A37" s="65" t="s">
        <v>58</v>
      </c>
    </row>
  </sheetData>
  <mergeCells count="15">
    <mergeCell ref="A3:A4"/>
    <mergeCell ref="C3:C4"/>
    <mergeCell ref="A5:A8"/>
    <mergeCell ref="C5:C8"/>
    <mergeCell ref="A9:A10"/>
    <mergeCell ref="C9:C10"/>
    <mergeCell ref="A33:A34"/>
    <mergeCell ref="A35:B35"/>
    <mergeCell ref="A36:B36"/>
    <mergeCell ref="A21:D21"/>
    <mergeCell ref="A25:B25"/>
    <mergeCell ref="A26:B26"/>
    <mergeCell ref="A27:B27"/>
    <mergeCell ref="A30:B30"/>
    <mergeCell ref="A31:A32"/>
  </mergeCells>
  <phoneticPr fontId="3"/>
  <pageMargins left="0.7" right="0.7" top="0.75" bottom="0.75" header="0.3" footer="0.3"/>
  <pageSetup paperSize="9" scale="9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2023-9以降一般 予約表</vt:lpstr>
      <vt:lpstr>2023-4以降一般 記入例</vt:lpstr>
      <vt:lpstr>メニュー.</vt:lpstr>
      <vt:lpstr>'2023-4以降一般 記入例'!Print_Area</vt:lpstr>
      <vt:lpstr>'2023-9以降一般 予約表'!Print_Area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春日井市少年自然の家</dc:creator>
  <cp:lastModifiedBy>春日井市少年自然の家</cp:lastModifiedBy>
  <dcterms:created xsi:type="dcterms:W3CDTF">2023-07-18T07:48:39Z</dcterms:created>
  <dcterms:modified xsi:type="dcterms:W3CDTF">2023-07-18T07:59:47Z</dcterms:modified>
</cp:coreProperties>
</file>