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66925"/>
  <mc:AlternateContent xmlns:mc="http://schemas.openxmlformats.org/markup-compatibility/2006">
    <mc:Choice Requires="x15">
      <x15ac:absPath xmlns:x15ac="http://schemas.microsoft.com/office/spreadsheetml/2010/11/ac" url="\\10.2.11.59\shougai\●07各グループフォルダ●\07④地域生活支援グループ\84施設整備費補助金\〇R7審査（R7当初予算要求分）\01書面審査\02_書面審査セット版\03 児・者共通様式\"/>
    </mc:Choice>
  </mc:AlternateContent>
  <xr:revisionPtr revIDLastSave="0" documentId="13_ncr:1_{DDAA2914-DA93-46FA-BEC3-AB75617F605D}" xr6:coauthVersionLast="47" xr6:coauthVersionMax="47" xr10:uidLastSave="{00000000-0000-0000-0000-000000000000}"/>
  <bookViews>
    <workbookView xWindow="-110" yWindow="-110" windowWidth="22780" windowHeight="14660" activeTab="1" xr2:uid="{00000000-000D-0000-FFFF-FFFF00000000}"/>
  </bookViews>
  <sheets>
    <sheet name="建制順" sheetId="1" r:id="rId1"/>
    <sheet name="圏域順" sheetId="4" r:id="rId2"/>
    <sheet name="2024.4.1あいちの人口（月報）より" sheetId="3" r:id="rId3"/>
  </sheets>
  <definedNames>
    <definedName name="_xlnm._FilterDatabase" localSheetId="1" hidden="1">圏域順!$A$1:$M$65</definedName>
    <definedName name="_xlnm.Print_Area" localSheetId="1">圏域順!$B$1:$K$65</definedName>
    <definedName name="_xlnm.Print_Area" localSheetId="0">建制順!$B$1:$K$65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 i="1" l="1"/>
  <c r="E3" i="4"/>
  <c r="E4" i="4"/>
  <c r="E5" i="4"/>
  <c r="E6" i="4"/>
  <c r="E7" i="4"/>
  <c r="E8" i="4"/>
  <c r="E9" i="4"/>
  <c r="E10" i="4"/>
  <c r="E11" i="4"/>
  <c r="E12" i="4"/>
  <c r="E13" i="4"/>
  <c r="E14" i="4"/>
  <c r="E15" i="4"/>
  <c r="E16" i="4"/>
  <c r="E17" i="4"/>
  <c r="E18" i="4"/>
  <c r="E19" i="4"/>
  <c r="E20" i="4"/>
  <c r="E21" i="4"/>
  <c r="E22" i="4"/>
  <c r="E23" i="4"/>
  <c r="E24" i="4"/>
  <c r="E25" i="4"/>
  <c r="E26" i="4"/>
  <c r="E27" i="4"/>
  <c r="E28" i="4"/>
  <c r="E29" i="4"/>
  <c r="E30" i="4"/>
  <c r="E31" i="4"/>
  <c r="E32" i="4"/>
  <c r="E33" i="4"/>
  <c r="E34" i="4"/>
  <c r="E35" i="4"/>
  <c r="E36" i="4"/>
  <c r="E37" i="4"/>
  <c r="E38" i="4"/>
  <c r="E39" i="4"/>
  <c r="E40" i="4"/>
  <c r="E41" i="4"/>
  <c r="E42" i="4"/>
  <c r="E43" i="4"/>
  <c r="E44" i="4"/>
  <c r="E45" i="4"/>
  <c r="E46" i="4"/>
  <c r="E47" i="4"/>
  <c r="E48" i="4"/>
  <c r="E49" i="4"/>
  <c r="E50" i="4"/>
  <c r="E51" i="4"/>
  <c r="E52" i="4"/>
  <c r="E53" i="4"/>
  <c r="E54" i="4"/>
  <c r="E55" i="4"/>
  <c r="E2" i="4"/>
  <c r="B2" i="3"/>
  <c r="D3" i="4" l="1"/>
  <c r="D4" i="4"/>
  <c r="D5" i="4"/>
  <c r="D6" i="4"/>
  <c r="D7" i="4"/>
  <c r="D8" i="4"/>
  <c r="D9" i="4"/>
  <c r="D10" i="4"/>
  <c r="D11" i="4"/>
  <c r="D12" i="4"/>
  <c r="D13" i="4"/>
  <c r="D14" i="4"/>
  <c r="D15" i="4"/>
  <c r="D16" i="4"/>
  <c r="D17" i="4"/>
  <c r="D18" i="4"/>
  <c r="D19" i="4"/>
  <c r="D20" i="4"/>
  <c r="D21" i="4"/>
  <c r="D22" i="4"/>
  <c r="D23" i="4"/>
  <c r="D24" i="4"/>
  <c r="D25" i="4"/>
  <c r="D26" i="4"/>
  <c r="D27" i="4"/>
  <c r="D28" i="4"/>
  <c r="D29" i="4"/>
  <c r="D30" i="4"/>
  <c r="D31" i="4"/>
  <c r="D32" i="4"/>
  <c r="D33" i="4"/>
  <c r="D34" i="4"/>
  <c r="D35" i="4"/>
  <c r="D36" i="4"/>
  <c r="D37" i="4"/>
  <c r="D38" i="4"/>
  <c r="D39" i="4"/>
  <c r="D40" i="4"/>
  <c r="D41" i="4"/>
  <c r="D42" i="4"/>
  <c r="D43" i="4"/>
  <c r="D44" i="4"/>
  <c r="D45" i="4"/>
  <c r="D46" i="4"/>
  <c r="D47" i="4"/>
  <c r="D48" i="4"/>
  <c r="D49" i="4"/>
  <c r="D50" i="4"/>
  <c r="D51" i="4"/>
  <c r="D52" i="4"/>
  <c r="D53" i="4"/>
  <c r="D54" i="4"/>
  <c r="D55" i="4"/>
  <c r="D2" i="4"/>
  <c r="D5" i="1"/>
  <c r="F5" i="1" s="1"/>
  <c r="D6" i="1"/>
  <c r="F6" i="1" s="1"/>
  <c r="D7" i="1"/>
  <c r="F7" i="1" s="1"/>
  <c r="D8" i="1"/>
  <c r="F8" i="1" s="1"/>
  <c r="D9" i="1"/>
  <c r="F9" i="1" s="1"/>
  <c r="D10" i="1"/>
  <c r="F10" i="1" s="1"/>
  <c r="D11" i="1"/>
  <c r="F11" i="1" s="1"/>
  <c r="D12" i="1"/>
  <c r="F12" i="1" s="1"/>
  <c r="D13" i="1"/>
  <c r="F13" i="1" s="1"/>
  <c r="D14" i="1"/>
  <c r="F14" i="1" s="1"/>
  <c r="D15" i="1"/>
  <c r="D16" i="1"/>
  <c r="D17" i="1"/>
  <c r="D18" i="1"/>
  <c r="D19" i="1"/>
  <c r="D20" i="1"/>
  <c r="D21" i="1"/>
  <c r="D22" i="1"/>
  <c r="D23" i="1"/>
  <c r="D24" i="1"/>
  <c r="D25" i="1"/>
  <c r="D26" i="1"/>
  <c r="D27" i="1"/>
  <c r="D28" i="1"/>
  <c r="D29" i="1"/>
  <c r="D30" i="1"/>
  <c r="D31" i="1"/>
  <c r="D32" i="1"/>
  <c r="D33" i="1"/>
  <c r="D34" i="1"/>
  <c r="D35" i="1"/>
  <c r="D36" i="1"/>
  <c r="D37" i="1"/>
  <c r="D38" i="1"/>
  <c r="D39" i="1"/>
  <c r="D40" i="1"/>
  <c r="D41" i="1"/>
  <c r="D42" i="1"/>
  <c r="D43" i="1"/>
  <c r="D44" i="1"/>
  <c r="D45" i="1"/>
  <c r="D46" i="1"/>
  <c r="D47" i="1"/>
  <c r="D48" i="1"/>
  <c r="D49" i="1"/>
  <c r="D50" i="1"/>
  <c r="D51" i="1"/>
  <c r="D52" i="1"/>
  <c r="D53" i="1"/>
  <c r="D54" i="1"/>
  <c r="D55" i="1"/>
  <c r="D3" i="1"/>
  <c r="D4" i="1"/>
  <c r="F55" i="4" l="1"/>
  <c r="F54" i="4"/>
  <c r="F53" i="4"/>
  <c r="F45" i="4"/>
  <c r="F36" i="4"/>
  <c r="F35" i="4"/>
  <c r="F34" i="4"/>
  <c r="F33" i="4"/>
  <c r="F32" i="4"/>
  <c r="F8" i="4"/>
  <c r="F7" i="4"/>
  <c r="F6" i="4"/>
  <c r="F26" i="4"/>
  <c r="F25" i="4"/>
  <c r="F13" i="4"/>
  <c r="F19" i="4"/>
  <c r="F18" i="4"/>
  <c r="F5" i="4"/>
  <c r="F47" i="4"/>
  <c r="F4" i="4"/>
  <c r="F12" i="4"/>
  <c r="F11" i="4"/>
  <c r="F3" i="4"/>
  <c r="F51" i="4"/>
  <c r="F17" i="4"/>
  <c r="F16" i="4"/>
  <c r="F24" i="4"/>
  <c r="F43" i="4"/>
  <c r="F15" i="4"/>
  <c r="F42" i="4"/>
  <c r="F31" i="4"/>
  <c r="F30" i="4"/>
  <c r="F29" i="4"/>
  <c r="F52" i="4"/>
  <c r="F10" i="4"/>
  <c r="F23" i="4"/>
  <c r="F22" i="4"/>
  <c r="F28" i="4"/>
  <c r="F21" i="4"/>
  <c r="F50" i="4"/>
  <c r="F41" i="4"/>
  <c r="F40" i="4"/>
  <c r="F46" i="4"/>
  <c r="F39" i="4"/>
  <c r="F38" i="4"/>
  <c r="F2" i="4"/>
  <c r="F49" i="4"/>
  <c r="F20" i="4"/>
  <c r="F27" i="4"/>
  <c r="F14" i="4"/>
  <c r="F9" i="4"/>
  <c r="F44" i="4"/>
  <c r="F48" i="4"/>
  <c r="F37" i="4"/>
  <c r="F23" i="1"/>
  <c r="F29" i="1"/>
  <c r="F31" i="1"/>
  <c r="F49" i="1"/>
  <c r="F3" i="1"/>
  <c r="F4" i="1"/>
  <c r="F15" i="1"/>
  <c r="F16" i="1"/>
  <c r="F17" i="1"/>
  <c r="F18" i="1"/>
  <c r="F19" i="1"/>
  <c r="F20" i="1"/>
  <c r="F21" i="1"/>
  <c r="F22" i="1"/>
  <c r="F24" i="1"/>
  <c r="F25" i="1"/>
  <c r="F26" i="1"/>
  <c r="F27" i="1"/>
  <c r="F28" i="1"/>
  <c r="F30" i="1"/>
  <c r="F32" i="1"/>
  <c r="F33" i="1"/>
  <c r="F34" i="1"/>
  <c r="F35" i="1"/>
  <c r="F36" i="1"/>
  <c r="F37" i="1"/>
  <c r="F38" i="1"/>
  <c r="F39" i="1"/>
  <c r="F40" i="1"/>
  <c r="F41" i="1"/>
  <c r="F42" i="1"/>
  <c r="F43" i="1"/>
  <c r="F44" i="1"/>
  <c r="F45" i="1"/>
  <c r="F46" i="1"/>
  <c r="F47" i="1"/>
  <c r="F48" i="1"/>
  <c r="F50" i="1"/>
  <c r="F51" i="1"/>
  <c r="F52" i="1"/>
  <c r="F53" i="1"/>
  <c r="F54" i="1"/>
  <c r="F55" i="1"/>
  <c r="F2" i="1"/>
</calcChain>
</file>

<file path=xl/sharedStrings.xml><?xml version="1.0" encoding="utf-8"?>
<sst xmlns="http://schemas.openxmlformats.org/spreadsheetml/2006/main" count="571" uniqueCount="102">
  <si>
    <t>市町村名</t>
    <rPh sb="0" eb="4">
      <t>シチョウソンメイ</t>
    </rPh>
    <phoneticPr fontId="2"/>
  </si>
  <si>
    <t>障害保健福祉圏域</t>
    <rPh sb="0" eb="2">
      <t>ショウガイ</t>
    </rPh>
    <rPh sb="2" eb="4">
      <t>ホケン</t>
    </rPh>
    <rPh sb="4" eb="6">
      <t>フクシ</t>
    </rPh>
    <rPh sb="6" eb="8">
      <t>ケンイキ</t>
    </rPh>
    <phoneticPr fontId="2"/>
  </si>
  <si>
    <t>都市部</t>
    <rPh sb="0" eb="3">
      <t>トシブ</t>
    </rPh>
    <phoneticPr fontId="2"/>
  </si>
  <si>
    <t>隣接都市</t>
    <rPh sb="0" eb="2">
      <t>リンセツ</t>
    </rPh>
    <rPh sb="2" eb="4">
      <t>トシ</t>
    </rPh>
    <phoneticPr fontId="2"/>
  </si>
  <si>
    <t>　　（１）特別区及びその周辺の人口密集地域</t>
    <rPh sb="5" eb="8">
      <t>トクベツク</t>
    </rPh>
    <rPh sb="8" eb="9">
      <t>オヨ</t>
    </rPh>
    <rPh sb="12" eb="14">
      <t>シュウヘン</t>
    </rPh>
    <rPh sb="15" eb="17">
      <t>ジンコウ</t>
    </rPh>
    <rPh sb="17" eb="19">
      <t>ミッシュウ</t>
    </rPh>
    <rPh sb="19" eb="21">
      <t>チイキ</t>
    </rPh>
    <phoneticPr fontId="2"/>
  </si>
  <si>
    <t>　　３　対象地域</t>
    <rPh sb="4" eb="6">
      <t>タイショウ</t>
    </rPh>
    <rPh sb="6" eb="8">
      <t>チイキ</t>
    </rPh>
    <phoneticPr fontId="2"/>
  </si>
  <si>
    <t>　　（２）政令指定都市、中核市及びその周辺の人口密集地域（人口密度が概ね1,000人／㎢）</t>
    <rPh sb="5" eb="7">
      <t>セイレイ</t>
    </rPh>
    <rPh sb="7" eb="9">
      <t>シテイ</t>
    </rPh>
    <rPh sb="9" eb="11">
      <t>トシ</t>
    </rPh>
    <rPh sb="12" eb="15">
      <t>チュウカクシ</t>
    </rPh>
    <rPh sb="15" eb="16">
      <t>オヨ</t>
    </rPh>
    <rPh sb="19" eb="21">
      <t>シュウヘン</t>
    </rPh>
    <rPh sb="22" eb="24">
      <t>ジンコウ</t>
    </rPh>
    <rPh sb="24" eb="26">
      <t>ミッシュウ</t>
    </rPh>
    <rPh sb="26" eb="28">
      <t>チイキ</t>
    </rPh>
    <rPh sb="29" eb="31">
      <t>ジンコウ</t>
    </rPh>
    <rPh sb="31" eb="33">
      <t>ミツド</t>
    </rPh>
    <rPh sb="34" eb="35">
      <t>オオム</t>
    </rPh>
    <rPh sb="41" eb="42">
      <t>ニン</t>
    </rPh>
    <phoneticPr fontId="2"/>
  </si>
  <si>
    <t>　　（３）人口10万人以上の市の区域であって、人口密度が概ね1,000人／㎢の地域</t>
    <rPh sb="5" eb="7">
      <t>ジンコウ</t>
    </rPh>
    <rPh sb="9" eb="11">
      <t>マンニン</t>
    </rPh>
    <rPh sb="11" eb="13">
      <t>イジョウ</t>
    </rPh>
    <rPh sb="14" eb="15">
      <t>シ</t>
    </rPh>
    <rPh sb="16" eb="18">
      <t>クイキ</t>
    </rPh>
    <rPh sb="23" eb="25">
      <t>ジンコウ</t>
    </rPh>
    <rPh sb="25" eb="27">
      <t>ミツド</t>
    </rPh>
    <rPh sb="28" eb="29">
      <t>オオム</t>
    </rPh>
    <rPh sb="35" eb="36">
      <t>ニン</t>
    </rPh>
    <rPh sb="39" eb="41">
      <t>チイキ</t>
    </rPh>
    <phoneticPr fontId="2"/>
  </si>
  <si>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</si>
  <si>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</si>
  <si>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</si>
  <si>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</si>
  <si>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</si>
  <si>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</si>
  <si>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</si>
  <si>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</si>
  <si>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</si>
  <si>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</si>
  <si>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</si>
  <si>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</si>
  <si>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</si>
  <si>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</si>
  <si>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</si>
  <si>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</si>
  <si>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</si>
  <si>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</si>
  <si>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</si>
  <si>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</si>
  <si>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</si>
  <si>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</si>
  <si>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</si>
  <si>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</si>
  <si>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</si>
  <si>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</si>
  <si>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</si>
  <si>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</si>
  <si>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</si>
  <si>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</si>
  <si>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</si>
  <si>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</si>
  <si>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</si>
  <si>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</si>
  <si>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</si>
  <si>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</si>
  <si>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</si>
  <si>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</si>
  <si>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</si>
  <si>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</si>
  <si>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</si>
  <si>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</si>
  <si>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</si>
  <si>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</si>
  <si>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</si>
  <si>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</si>
  <si>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</si>
  <si>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</si>
  <si>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美浜町</t>
  </si>
  <si>
    <t>武豊町</t>
  </si>
  <si>
    <t>幸田町</t>
  </si>
  <si>
    <t>設楽町</t>
  </si>
  <si>
    <t>東栄町</t>
  </si>
  <si>
    <t>豊根村</t>
  </si>
  <si>
    <t>名古屋</t>
    <rPh sb="0" eb="3">
      <t>ナゴヤ</t>
    </rPh>
    <phoneticPr fontId="2"/>
  </si>
  <si>
    <t>東三河南部</t>
    <rPh sb="0" eb="3">
      <t>ヒガシミカワ</t>
    </rPh>
    <rPh sb="3" eb="5">
      <t>ナンブ</t>
    </rPh>
    <phoneticPr fontId="2"/>
  </si>
  <si>
    <t>西三河南部東</t>
    <rPh sb="0" eb="3">
      <t>ニシミカワ</t>
    </rPh>
    <rPh sb="3" eb="5">
      <t>ナンブ</t>
    </rPh>
    <rPh sb="5" eb="6">
      <t>ヒガシ</t>
    </rPh>
    <phoneticPr fontId="2"/>
  </si>
  <si>
    <t>尾張西部</t>
    <rPh sb="0" eb="2">
      <t>オワリ</t>
    </rPh>
    <rPh sb="2" eb="4">
      <t>セイブ</t>
    </rPh>
    <phoneticPr fontId="2"/>
  </si>
  <si>
    <t>尾張東部</t>
    <rPh sb="0" eb="2">
      <t>オワリ</t>
    </rPh>
    <rPh sb="2" eb="4">
      <t>トウブ</t>
    </rPh>
    <phoneticPr fontId="2"/>
  </si>
  <si>
    <t>知多半島</t>
    <rPh sb="0" eb="2">
      <t>チタ</t>
    </rPh>
    <rPh sb="2" eb="4">
      <t>ハントウ</t>
    </rPh>
    <phoneticPr fontId="2"/>
  </si>
  <si>
    <t>尾張北部</t>
    <rPh sb="0" eb="2">
      <t>オワリ</t>
    </rPh>
    <rPh sb="2" eb="4">
      <t>ホクブ</t>
    </rPh>
    <phoneticPr fontId="2"/>
  </si>
  <si>
    <t>海部</t>
    <rPh sb="0" eb="2">
      <t>アマ</t>
    </rPh>
    <phoneticPr fontId="2"/>
  </si>
  <si>
    <t>西三河南部西</t>
    <rPh sb="0" eb="3">
      <t>ニシミカワ</t>
    </rPh>
    <rPh sb="3" eb="5">
      <t>ナンブ</t>
    </rPh>
    <rPh sb="5" eb="6">
      <t>ニシ</t>
    </rPh>
    <phoneticPr fontId="2"/>
  </si>
  <si>
    <t>西三河南部西</t>
    <rPh sb="0" eb="6">
      <t>ニシミカワナンブニシ</t>
    </rPh>
    <phoneticPr fontId="2"/>
  </si>
  <si>
    <t>西三河北部</t>
    <rPh sb="0" eb="3">
      <t>ニシミカワ</t>
    </rPh>
    <rPh sb="3" eb="5">
      <t>ホクブ</t>
    </rPh>
    <phoneticPr fontId="2"/>
  </si>
  <si>
    <t>東三河北部</t>
    <rPh sb="0" eb="3">
      <t>ヒガシミカワ</t>
    </rPh>
    <rPh sb="3" eb="5">
      <t>ホクブ</t>
    </rPh>
    <phoneticPr fontId="2"/>
  </si>
  <si>
    <t>尾張中部</t>
    <rPh sb="0" eb="2">
      <t>オワリ</t>
    </rPh>
    <rPh sb="2" eb="4">
      <t>チュウブ</t>
    </rPh>
    <phoneticPr fontId="2"/>
  </si>
  <si>
    <t>人口（人）
（※１）</t>
    <rPh sb="0" eb="2">
      <t>ジンコウ</t>
    </rPh>
    <rPh sb="3" eb="4">
      <t>ニン</t>
    </rPh>
    <phoneticPr fontId="2"/>
  </si>
  <si>
    <t>人口密度
（人／㎢）</t>
    <rPh sb="0" eb="2">
      <t>ジンコウ</t>
    </rPh>
    <rPh sb="2" eb="4">
      <t>ミツド</t>
    </rPh>
    <rPh sb="6" eb="7">
      <t>ヒト</t>
    </rPh>
    <phoneticPr fontId="2"/>
  </si>
  <si>
    <t>指定都市</t>
    <rPh sb="0" eb="2">
      <t>シテイ</t>
    </rPh>
    <rPh sb="2" eb="4">
      <t>トシ</t>
    </rPh>
    <phoneticPr fontId="2"/>
  </si>
  <si>
    <t>中核市</t>
    <rPh sb="0" eb="3">
      <t>チュウカクシ</t>
    </rPh>
    <phoneticPr fontId="2"/>
  </si>
  <si>
    <t>名古屋市</t>
    <rPh sb="0" eb="4">
      <t>ナゴヤシ</t>
    </rPh>
    <phoneticPr fontId="2"/>
  </si>
  <si>
    <t>豊橋市</t>
    <rPh sb="0" eb="3">
      <t>トヨハシシ</t>
    </rPh>
    <phoneticPr fontId="2"/>
  </si>
  <si>
    <t>豊橋市、岡崎市</t>
    <rPh sb="0" eb="3">
      <t>トヨハシシ</t>
    </rPh>
    <rPh sb="4" eb="7">
      <t>オカザキシ</t>
    </rPh>
    <phoneticPr fontId="2"/>
  </si>
  <si>
    <t>岡崎市</t>
    <rPh sb="0" eb="3">
      <t>オカザキシ</t>
    </rPh>
    <phoneticPr fontId="2"/>
  </si>
  <si>
    <t>岡崎市、豊田市</t>
    <rPh sb="0" eb="3">
      <t>オカザキシ</t>
    </rPh>
    <rPh sb="4" eb="7">
      <t>トヨタシ</t>
    </rPh>
    <phoneticPr fontId="2"/>
  </si>
  <si>
    <t>豊田市</t>
    <rPh sb="0" eb="3">
      <t>トヨタシ</t>
    </rPh>
    <phoneticPr fontId="2"/>
  </si>
  <si>
    <t>豊橋市、岡崎市、豊田市</t>
    <rPh sb="0" eb="3">
      <t>トヨハシシ</t>
    </rPh>
    <rPh sb="4" eb="7">
      <t>オカザキシ</t>
    </rPh>
    <rPh sb="8" eb="10">
      <t>トヨタ</t>
    </rPh>
    <rPh sb="10" eb="11">
      <t>シ</t>
    </rPh>
    <phoneticPr fontId="2"/>
  </si>
  <si>
    <t>名古屋市、豊田市</t>
    <rPh sb="0" eb="4">
      <t>ナゴヤシ</t>
    </rPh>
    <rPh sb="5" eb="8">
      <t>トヨタシ</t>
    </rPh>
    <phoneticPr fontId="2"/>
  </si>
  <si>
    <t>一宮市</t>
    <rPh sb="0" eb="3">
      <t>イチノミヤシ</t>
    </rPh>
    <phoneticPr fontId="2"/>
  </si>
  <si>
    <t>一宮市</t>
    <rPh sb="0" eb="2">
      <t>イチノミヤ</t>
    </rPh>
    <rPh sb="2" eb="3">
      <t>シ</t>
    </rPh>
    <phoneticPr fontId="2"/>
  </si>
  <si>
    <t>名古屋市、一宮市</t>
    <rPh sb="0" eb="4">
      <t>ナゴヤシ</t>
    </rPh>
    <rPh sb="5" eb="7">
      <t>イチノミヤ</t>
    </rPh>
    <rPh sb="7" eb="8">
      <t>シ</t>
    </rPh>
    <phoneticPr fontId="2"/>
  </si>
  <si>
    <t>○</t>
    <phoneticPr fontId="2"/>
  </si>
  <si>
    <t>×</t>
    <phoneticPr fontId="2"/>
  </si>
  <si>
    <t>（２）
該当</t>
    <rPh sb="4" eb="6">
      <t>ガイトウ</t>
    </rPh>
    <phoneticPr fontId="2"/>
  </si>
  <si>
    <t>（３）
該当</t>
    <rPh sb="4" eb="6">
      <t>ガイトウ</t>
    </rPh>
    <phoneticPr fontId="2"/>
  </si>
  <si>
    <t>面積（㎢）
（※２）</t>
    <rPh sb="0" eb="2">
      <t>メンセキ</t>
    </rPh>
    <phoneticPr fontId="2"/>
  </si>
  <si>
    <t>都市区分
（※３）</t>
    <rPh sb="0" eb="2">
      <t>トシ</t>
    </rPh>
    <rPh sb="2" eb="4">
      <t>クブン</t>
    </rPh>
    <phoneticPr fontId="2"/>
  </si>
  <si>
    <t>※３　平成19年2月15日付け社援発第0215006号「社会福祉施設等施設整備費における都市部特例割増単価の取扱いについて」</t>
    <rPh sb="3" eb="5">
      <t>ヘイセイ</t>
    </rPh>
    <rPh sb="7" eb="8">
      <t>ネン</t>
    </rPh>
    <rPh sb="9" eb="10">
      <t>ガツ</t>
    </rPh>
    <rPh sb="12" eb="13">
      <t>ニチ</t>
    </rPh>
    <rPh sb="13" eb="14">
      <t>ヅ</t>
    </rPh>
    <rPh sb="15" eb="16">
      <t>シャ</t>
    </rPh>
    <rPh sb="16" eb="17">
      <t>エン</t>
    </rPh>
    <rPh sb="17" eb="18">
      <t>ハツ</t>
    </rPh>
    <rPh sb="18" eb="19">
      <t>ダイ</t>
    </rPh>
    <rPh sb="26" eb="27">
      <t>ゴウ</t>
    </rPh>
    <rPh sb="28" eb="30">
      <t>シャカイ</t>
    </rPh>
    <rPh sb="30" eb="32">
      <t>フクシ</t>
    </rPh>
    <rPh sb="32" eb="34">
      <t>シセツ</t>
    </rPh>
    <rPh sb="34" eb="35">
      <t>トウ</t>
    </rPh>
    <rPh sb="35" eb="37">
      <t>シセツ</t>
    </rPh>
    <rPh sb="37" eb="39">
      <t>セイビ</t>
    </rPh>
    <rPh sb="39" eb="40">
      <t>ヒ</t>
    </rPh>
    <rPh sb="44" eb="47">
      <t>トシブ</t>
    </rPh>
    <rPh sb="47" eb="49">
      <t>トクレイ</t>
    </rPh>
    <rPh sb="49" eb="51">
      <t>ワリマシ</t>
    </rPh>
    <rPh sb="51" eb="53">
      <t>タンカ</t>
    </rPh>
    <rPh sb="54" eb="56">
      <t>トリアツカイ</t>
    </rPh>
    <phoneticPr fontId="2"/>
  </si>
  <si>
    <t>市町村</t>
    <rPh sb="0" eb="3">
      <t>シチョウソン</t>
    </rPh>
    <phoneticPr fontId="2"/>
  </si>
  <si>
    <t>県計</t>
    <rPh sb="0" eb="1">
      <t>ケン</t>
    </rPh>
    <rPh sb="1" eb="2">
      <t>ケイ</t>
    </rPh>
    <phoneticPr fontId="2"/>
  </si>
  <si>
    <t>人口</t>
    <rPh sb="0" eb="2">
      <t>ジンコウ</t>
    </rPh>
    <phoneticPr fontId="2"/>
  </si>
  <si>
    <t>※１　愛知県の人口月報（2024年4月1日現在）第１表市区町村別推計人口と世帯数より。</t>
    <phoneticPr fontId="2"/>
  </si>
  <si>
    <t>※２　令和7年全国都道府県市区町村別面積調（1月１日時点）より。</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</si>
</sst>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1"/>
      <color theme="1"/>
      <name val="ＭＳ 明朝"/>
      <family val="1"/>
      <charset val="128"/>
    </font>
  </fonts>
  <fills count="3">
    <fill>
      <patternFill patternType="none"/>
    </fill>
    <fill>
      <patternFill patternType="gray125"/>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64">
    <xf numFmtId="0" fontId="0" fillId="0" borderId="0" xfId="0">
      <alignment vertical="center"/>
    </xf>
    <xf numFmtId="0" fontId="3" fillId="0" borderId="0" xfId="0" applyFont="1">
      <alignment vertical="center"/>
    </xf>
    <xf numFmtId="0" fontId="0" fillId="0" borderId="0" xfId="0"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1" xfId="0" applyFont="1" applyBorder="1">
      <alignment vertical="center"/>
    </xf>
    <xf numFmtId="0" fontId="3" fillId="2" borderId="1" xfId="0" applyFont="1" applyFill="1" applyBorder="1">
      <alignment vertical="center"/>
    </xf>
    <xf numFmtId="0" fontId="3" fillId="2" borderId="1" xfId="0" applyFont="1" applyFill="1" applyBorder="1" applyAlignment="1">
      <alignment horizontal="center" vertical="center"/>
    </xf>
    <xf numFmtId="0" fontId="3" fillId="0" borderId="2" xfId="0" applyFont="1" applyBorder="1">
      <alignment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3" fillId="0" borderId="6" xfId="0" applyFont="1" applyBorder="1">
      <alignment vertical="center"/>
    </xf>
    <xf numFmtId="0" fontId="3" fillId="0" borderId="7" xfId="0" applyFont="1" applyBorder="1">
      <alignment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9" xfId="0" applyFont="1" applyBorder="1">
      <alignment vertical="center"/>
    </xf>
    <xf numFmtId="0" fontId="3" fillId="0" borderId="10" xfId="0" applyFont="1" applyBorder="1" applyAlignment="1">
      <alignment horizontal="center" vertical="center"/>
    </xf>
    <xf numFmtId="0" fontId="3" fillId="0" borderId="11" xfId="0" applyFont="1" applyBorder="1">
      <alignment vertical="center"/>
    </xf>
    <xf numFmtId="0" fontId="3" fillId="0" borderId="12" xfId="0" applyFont="1" applyBorder="1">
      <alignment vertical="center"/>
    </xf>
    <xf numFmtId="0" fontId="3" fillId="0" borderId="12" xfId="0" applyFont="1" applyBorder="1" applyAlignment="1">
      <alignment horizontal="center" vertical="center"/>
    </xf>
    <xf numFmtId="0" fontId="3" fillId="2" borderId="12" xfId="0" applyFont="1" applyFill="1" applyBorder="1">
      <alignment vertical="center"/>
    </xf>
    <xf numFmtId="0" fontId="3" fillId="0" borderId="13" xfId="0" applyFont="1" applyBorder="1" applyAlignment="1">
      <alignment horizontal="center" vertical="center"/>
    </xf>
    <xf numFmtId="0" fontId="3" fillId="2" borderId="7" xfId="0" applyFont="1" applyFill="1" applyBorder="1" applyAlignment="1">
      <alignment horizontal="center" vertical="center"/>
    </xf>
    <xf numFmtId="0" fontId="3" fillId="2" borderId="7" xfId="0" applyFont="1" applyFill="1" applyBorder="1">
      <alignment vertical="center"/>
    </xf>
    <xf numFmtId="0" fontId="3" fillId="0" borderId="3" xfId="0" applyFont="1" applyBorder="1">
      <alignment vertical="center"/>
    </xf>
    <xf numFmtId="0" fontId="3" fillId="0" borderId="4" xfId="0" applyFont="1" applyBorder="1">
      <alignment vertical="center"/>
    </xf>
    <xf numFmtId="0" fontId="3" fillId="2" borderId="4" xfId="0" applyFont="1" applyFill="1" applyBorder="1" applyAlignment="1">
      <alignment horizontal="center" vertical="center"/>
    </xf>
    <xf numFmtId="0" fontId="3" fillId="0" borderId="0" xfId="0" applyFont="1" applyFill="1" applyBorder="1">
      <alignment vertical="center"/>
    </xf>
    <xf numFmtId="0" fontId="3" fillId="0" borderId="14" xfId="0" applyFont="1" applyBorder="1" applyAlignment="1">
      <alignment horizontal="center" vertical="center"/>
    </xf>
    <xf numFmtId="0" fontId="3" fillId="0" borderId="15" xfId="0" applyFont="1" applyBorder="1">
      <alignment vertical="center"/>
    </xf>
    <xf numFmtId="0" fontId="3" fillId="2" borderId="15" xfId="0" applyFont="1" applyFill="1" applyBorder="1" applyAlignment="1">
      <alignment horizontal="center" vertical="center"/>
    </xf>
    <xf numFmtId="0" fontId="3" fillId="0" borderId="15" xfId="0" applyFont="1" applyBorder="1" applyAlignment="1">
      <alignment horizontal="center" vertical="center"/>
    </xf>
    <xf numFmtId="0" fontId="3" fillId="0" borderId="14" xfId="0" applyFont="1" applyBorder="1">
      <alignment vertical="center"/>
    </xf>
    <xf numFmtId="0" fontId="3" fillId="2" borderId="14" xfId="0" applyFont="1" applyFill="1" applyBorder="1">
      <alignment vertical="center"/>
    </xf>
    <xf numFmtId="0" fontId="3" fillId="2" borderId="15" xfId="0" applyFont="1" applyFill="1" applyBorder="1">
      <alignment vertical="center"/>
    </xf>
    <xf numFmtId="0" fontId="3" fillId="0" borderId="16" xfId="0" applyFont="1" applyBorder="1" applyAlignment="1">
      <alignment horizontal="center" vertical="center"/>
    </xf>
    <xf numFmtId="0" fontId="3" fillId="0" borderId="17" xfId="0" applyFont="1" applyBorder="1" applyAlignment="1">
      <alignment horizontal="center" vertical="center"/>
    </xf>
    <xf numFmtId="0" fontId="3" fillId="0" borderId="17" xfId="0" applyFont="1" applyBorder="1" applyAlignment="1">
      <alignment horizontal="center" vertical="center" wrapText="1"/>
    </xf>
    <xf numFmtId="0" fontId="3" fillId="0" borderId="18" xfId="0" applyFont="1" applyBorder="1" applyAlignment="1">
      <alignment horizontal="center" vertical="center"/>
    </xf>
    <xf numFmtId="0" fontId="3" fillId="0" borderId="19" xfId="0" applyFont="1" applyBorder="1">
      <alignment vertical="center"/>
    </xf>
    <xf numFmtId="0" fontId="3" fillId="0" borderId="20" xfId="0" applyFont="1" applyBorder="1" applyAlignment="1">
      <alignment horizontal="center" vertical="center"/>
    </xf>
    <xf numFmtId="0" fontId="3" fillId="0" borderId="21" xfId="0" applyFont="1" applyBorder="1">
      <alignment vertical="center"/>
    </xf>
    <xf numFmtId="0" fontId="3" fillId="0" borderId="22" xfId="0" applyFont="1" applyBorder="1" applyAlignment="1">
      <alignment horizontal="center" vertical="center"/>
    </xf>
    <xf numFmtId="0" fontId="3" fillId="0" borderId="1" xfId="0" applyFont="1" applyFill="1" applyBorder="1" applyAlignment="1">
      <alignment horizontal="center" vertical="center" wrapText="1"/>
    </xf>
    <xf numFmtId="38" fontId="3" fillId="0" borderId="1" xfId="1" applyFont="1" applyFill="1" applyBorder="1">
      <alignment vertical="center"/>
    </xf>
    <xf numFmtId="0" fontId="0" fillId="0" borderId="0" xfId="0" applyFill="1">
      <alignment vertical="center"/>
    </xf>
    <xf numFmtId="40" fontId="3" fillId="0" borderId="1" xfId="1" applyNumberFormat="1" applyFont="1" applyFill="1" applyBorder="1">
      <alignment vertical="center"/>
    </xf>
    <xf numFmtId="38" fontId="3" fillId="0" borderId="7" xfId="1" applyFont="1" applyFill="1" applyBorder="1">
      <alignment vertical="center"/>
    </xf>
    <xf numFmtId="0" fontId="3" fillId="0" borderId="7" xfId="0" applyFont="1" applyFill="1" applyBorder="1">
      <alignment vertical="center"/>
    </xf>
    <xf numFmtId="40" fontId="3" fillId="0" borderId="7" xfId="1" applyNumberFormat="1" applyFont="1" applyFill="1" applyBorder="1">
      <alignment vertical="center"/>
    </xf>
    <xf numFmtId="0" fontId="3" fillId="0" borderId="1" xfId="0" applyFont="1" applyFill="1" applyBorder="1">
      <alignment vertical="center"/>
    </xf>
    <xf numFmtId="38" fontId="3" fillId="0" borderId="12" xfId="1" applyFont="1" applyFill="1" applyBorder="1">
      <alignment vertical="center"/>
    </xf>
    <xf numFmtId="0" fontId="3" fillId="0" borderId="12" xfId="0" applyFont="1" applyFill="1" applyBorder="1">
      <alignment vertical="center"/>
    </xf>
    <xf numFmtId="40" fontId="3" fillId="0" borderId="12" xfId="1" applyNumberFormat="1" applyFont="1" applyFill="1" applyBorder="1">
      <alignment vertical="center"/>
    </xf>
    <xf numFmtId="38" fontId="3" fillId="0" borderId="15" xfId="1" applyFont="1" applyFill="1" applyBorder="1">
      <alignment vertical="center"/>
    </xf>
    <xf numFmtId="0" fontId="3" fillId="0" borderId="15" xfId="0" applyFont="1" applyFill="1" applyBorder="1">
      <alignment vertical="center"/>
    </xf>
    <xf numFmtId="40" fontId="3" fillId="0" borderId="15" xfId="1" applyNumberFormat="1" applyFont="1" applyFill="1" applyBorder="1">
      <alignment vertical="center"/>
    </xf>
    <xf numFmtId="38" fontId="3" fillId="0" borderId="14" xfId="1" applyFont="1" applyFill="1" applyBorder="1">
      <alignment vertical="center"/>
    </xf>
    <xf numFmtId="0" fontId="3" fillId="0" borderId="14" xfId="0" applyFont="1" applyFill="1" applyBorder="1">
      <alignment vertical="center"/>
    </xf>
    <xf numFmtId="40" fontId="3" fillId="0" borderId="14" xfId="1" applyNumberFormat="1" applyFont="1" applyFill="1" applyBorder="1">
      <alignment vertical="center"/>
    </xf>
    <xf numFmtId="38" fontId="3" fillId="0" borderId="4" xfId="1" applyFont="1" applyFill="1" applyBorder="1">
      <alignment vertical="center"/>
    </xf>
    <xf numFmtId="0" fontId="3" fillId="0" borderId="4" xfId="0" applyFont="1" applyFill="1" applyBorder="1">
      <alignment vertical="center"/>
    </xf>
    <xf numFmtId="40" fontId="3" fillId="0" borderId="4" xfId="1" applyNumberFormat="1" applyFont="1" applyFill="1" applyBorder="1">
      <alignment vertical="center"/>
    </xf>
    <xf numFmtId="38" fontId="0" fillId="0" borderId="0" xfId="1" applyFont="1">
      <alignment vertical="center"/>
    </xf>
  </cellXfs>
  <cellStyles count="2">
    <cellStyle name="桁区切り" xfId="1" builtinId="6"/>
    <cellStyle name="標準" xfId="0" builtinId="0"/>
  </cellStyles>
  <dxfs count="4">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5"/>
  <sheetViews>
    <sheetView topLeftCell="A54" zoomScaleNormal="100" workbookViewId="0">
      <selection activeCell="A57" sqref="A57:XFD59"/>
    </sheetView>
  </sheetViews>
  <sheetFormatPr defaultRowHeight="18" x14ac:dyDescent="0.55000000000000004"/>
  <cols>
    <col min="1" max="1" width="3.5" bestFit="1" customWidth="1"/>
    <col min="2" max="2" width="11.58203125" bestFit="1" customWidth="1"/>
    <col min="3" max="3" width="18.33203125" bestFit="1" customWidth="1"/>
    <col min="4" max="4" width="11.58203125" style="45" bestFit="1" customWidth="1"/>
    <col min="5" max="5" width="11.58203125" bestFit="1" customWidth="1"/>
    <col min="6" max="6" width="11.58203125" style="45" bestFit="1" customWidth="1"/>
    <col min="7" max="7" width="9.5" style="2" bestFit="1" customWidth="1"/>
    <col min="8" max="8" width="23.5" style="1" bestFit="1" customWidth="1"/>
    <col min="9" max="10" width="13.83203125" style="2" bestFit="1" customWidth="1"/>
    <col min="11" max="11" width="9.33203125" style="2" customWidth="1"/>
  </cols>
  <sheetData>
    <row r="1" spans="1:13" ht="26" x14ac:dyDescent="0.55000000000000004">
      <c r="B1" s="3" t="s">
        <v>0</v>
      </c>
      <c r="C1" s="3" t="s">
        <v>1</v>
      </c>
      <c r="D1" s="43" t="s">
        <v>75</v>
      </c>
      <c r="E1" s="4" t="s">
        <v>94</v>
      </c>
      <c r="F1" s="43" t="s">
        <v>76</v>
      </c>
      <c r="G1" s="4" t="s">
        <v>95</v>
      </c>
      <c r="H1" s="3" t="s">
        <v>3</v>
      </c>
      <c r="I1" s="4" t="s">
        <v>92</v>
      </c>
      <c r="J1" s="4" t="s">
        <v>93</v>
      </c>
      <c r="K1" s="3" t="s">
        <v>2</v>
      </c>
    </row>
    <row r="2" spans="1:13" x14ac:dyDescent="0.55000000000000004">
      <c r="A2" s="1">
        <v>1</v>
      </c>
      <c r="B2" s="5" t="s">
        <v>8</v>
      </c>
      <c r="C2" s="5" t="s">
        <v>62</v>
      </c>
      <c r="D2" s="44">
        <f>VLOOKUP(B2,'2024.4.1あいちの人口（月報）より'!A$1:B$56,2,FALSE)</f>
        <v>2329646</v>
      </c>
      <c r="E2" s="5">
        <v>326.5</v>
      </c>
      <c r="F2" s="46">
        <f>D2/E2</f>
        <v>7135.2098009188358</v>
      </c>
      <c r="G2" s="7" t="s">
        <v>77</v>
      </c>
      <c r="H2" s="8"/>
      <c r="I2" s="3" t="s">
        <v>90</v>
      </c>
      <c r="J2" s="3" t="s">
        <v>90</v>
      </c>
      <c r="K2" s="3" t="s">
        <v>90</v>
      </c>
    </row>
    <row r="3" spans="1:13" x14ac:dyDescent="0.55000000000000004">
      <c r="A3" s="1">
        <v>2</v>
      </c>
      <c r="B3" s="5" t="s">
        <v>9</v>
      </c>
      <c r="C3" s="5" t="s">
        <v>63</v>
      </c>
      <c r="D3" s="44">
        <f>VLOOKUP(B3,'2024.4.1あいちの人口（月報）より'!A$1:B$56,2,FALSE)</f>
        <v>361091</v>
      </c>
      <c r="E3" s="5">
        <v>262.02</v>
      </c>
      <c r="F3" s="46">
        <f t="shared" ref="F3:F55" si="0">D3/E3</f>
        <v>1378.1047248301657</v>
      </c>
      <c r="G3" s="7" t="s">
        <v>78</v>
      </c>
      <c r="H3" s="8"/>
      <c r="I3" s="3" t="s">
        <v>90</v>
      </c>
      <c r="J3" s="3" t="s">
        <v>90</v>
      </c>
      <c r="K3" s="3" t="s">
        <v>90</v>
      </c>
    </row>
    <row r="4" spans="1:13" x14ac:dyDescent="0.55000000000000004">
      <c r="A4" s="1">
        <v>3</v>
      </c>
      <c r="B4" s="5" t="s">
        <v>10</v>
      </c>
      <c r="C4" s="5" t="s">
        <v>64</v>
      </c>
      <c r="D4" s="44">
        <f>VLOOKUP(B4,'2024.4.1あいちの人口（月報）より'!A$1:B$56,2,FALSE)</f>
        <v>379885</v>
      </c>
      <c r="E4" s="5">
        <v>387.2</v>
      </c>
      <c r="F4" s="46">
        <f t="shared" si="0"/>
        <v>981.10795454545462</v>
      </c>
      <c r="G4" s="7" t="s">
        <v>78</v>
      </c>
      <c r="H4" s="8"/>
      <c r="I4" s="3" t="s">
        <v>90</v>
      </c>
      <c r="J4" s="3"/>
      <c r="K4" s="3" t="s">
        <v>90</v>
      </c>
    </row>
    <row r="5" spans="1:13" x14ac:dyDescent="0.55000000000000004">
      <c r="A5" s="1">
        <v>4</v>
      </c>
      <c r="B5" s="5" t="s">
        <v>11</v>
      </c>
      <c r="C5" s="5" t="s">
        <v>65</v>
      </c>
      <c r="D5" s="44">
        <f>VLOOKUP(B5,'2024.4.1あいちの人口（月報）より'!A$1:B$56,2,FALSE)</f>
        <v>371520</v>
      </c>
      <c r="E5" s="5">
        <v>113.82</v>
      </c>
      <c r="F5" s="46">
        <f t="shared" ref="F5:F14" si="1">D5/E5</f>
        <v>3264.1012124406961</v>
      </c>
      <c r="G5" s="7" t="s">
        <v>78</v>
      </c>
      <c r="H5" s="8"/>
      <c r="I5" s="3" t="s">
        <v>90</v>
      </c>
      <c r="J5" s="3" t="s">
        <v>90</v>
      </c>
      <c r="K5" s="3" t="s">
        <v>90</v>
      </c>
    </row>
    <row r="6" spans="1:13" x14ac:dyDescent="0.55000000000000004">
      <c r="A6" s="1">
        <v>5</v>
      </c>
      <c r="B6" s="5" t="s">
        <v>12</v>
      </c>
      <c r="C6" s="5" t="s">
        <v>66</v>
      </c>
      <c r="D6" s="44">
        <f>VLOOKUP(B6,'2024.4.1あいちの人口（月報）より'!A$1:B$56,2,FALSE)</f>
        <v>124447</v>
      </c>
      <c r="E6" s="5">
        <v>111.4</v>
      </c>
      <c r="F6" s="46">
        <f t="shared" si="1"/>
        <v>1117.1184919210052</v>
      </c>
      <c r="G6" s="3"/>
      <c r="H6" s="6" t="s">
        <v>86</v>
      </c>
      <c r="I6" s="3" t="s">
        <v>90</v>
      </c>
      <c r="J6" s="3" t="s">
        <v>90</v>
      </c>
      <c r="K6" s="3" t="s">
        <v>90</v>
      </c>
    </row>
    <row r="7" spans="1:13" x14ac:dyDescent="0.55000000000000004">
      <c r="A7" s="1">
        <v>6</v>
      </c>
      <c r="B7" s="5" t="s">
        <v>13</v>
      </c>
      <c r="C7" s="5" t="s">
        <v>67</v>
      </c>
      <c r="D7" s="44">
        <f>VLOOKUP(B7,'2024.4.1あいちの人口（月報）より'!A$1:B$56,2,FALSE)</f>
        <v>114130</v>
      </c>
      <c r="E7" s="5">
        <v>47.42</v>
      </c>
      <c r="F7" s="46">
        <f t="shared" si="1"/>
        <v>2406.7903838043021</v>
      </c>
      <c r="G7" s="3"/>
      <c r="H7" s="5"/>
      <c r="I7" s="3"/>
      <c r="J7" s="3" t="s">
        <v>90</v>
      </c>
      <c r="K7" s="3" t="s">
        <v>90</v>
      </c>
    </row>
    <row r="8" spans="1:13" x14ac:dyDescent="0.55000000000000004">
      <c r="A8" s="1">
        <v>7</v>
      </c>
      <c r="B8" s="5" t="s">
        <v>14</v>
      </c>
      <c r="C8" s="5" t="s">
        <v>68</v>
      </c>
      <c r="D8" s="44">
        <f>VLOOKUP(B8,'2024.4.1あいちの人口（月報）より'!A$1:B$56,2,FALSE)</f>
        <v>302803</v>
      </c>
      <c r="E8" s="5">
        <v>92.78</v>
      </c>
      <c r="F8" s="46">
        <f t="shared" si="1"/>
        <v>3263.6667385212331</v>
      </c>
      <c r="G8" s="3"/>
      <c r="H8" s="6" t="s">
        <v>79</v>
      </c>
      <c r="I8" s="3" t="s">
        <v>90</v>
      </c>
      <c r="J8" s="3" t="s">
        <v>90</v>
      </c>
      <c r="K8" s="3" t="s">
        <v>90</v>
      </c>
    </row>
    <row r="9" spans="1:13" x14ac:dyDescent="0.55000000000000004">
      <c r="A9" s="1">
        <v>8</v>
      </c>
      <c r="B9" s="5" t="s">
        <v>15</v>
      </c>
      <c r="C9" s="5" t="s">
        <v>63</v>
      </c>
      <c r="D9" s="44">
        <f>VLOOKUP(B9,'2024.4.1あいちの人口（月報）より'!A$1:B$56,2,FALSE)</f>
        <v>183322</v>
      </c>
      <c r="E9" s="5">
        <v>161.13999999999999</v>
      </c>
      <c r="F9" s="46">
        <f t="shared" si="1"/>
        <v>1137.6566960407101</v>
      </c>
      <c r="G9" s="3"/>
      <c r="H9" s="6" t="s">
        <v>81</v>
      </c>
      <c r="I9" s="3" t="s">
        <v>90</v>
      </c>
      <c r="J9" s="3" t="s">
        <v>90</v>
      </c>
      <c r="K9" s="3" t="s">
        <v>90</v>
      </c>
      <c r="M9" s="1"/>
    </row>
    <row r="10" spans="1:13" x14ac:dyDescent="0.55000000000000004">
      <c r="A10" s="1">
        <v>9</v>
      </c>
      <c r="B10" s="5" t="s">
        <v>16</v>
      </c>
      <c r="C10" s="5" t="s">
        <v>69</v>
      </c>
      <c r="D10" s="44">
        <f>VLOOKUP(B10,'2024.4.1あいちの人口（月報）より'!A$1:B$56,2,FALSE)</f>
        <v>58450</v>
      </c>
      <c r="E10" s="5">
        <v>25.09</v>
      </c>
      <c r="F10" s="46">
        <f t="shared" si="1"/>
        <v>2329.6133917895577</v>
      </c>
      <c r="G10" s="3"/>
      <c r="H10" s="5"/>
      <c r="I10" s="3"/>
      <c r="J10" s="3"/>
      <c r="K10" s="3" t="s">
        <v>91</v>
      </c>
    </row>
    <row r="11" spans="1:13" x14ac:dyDescent="0.55000000000000004">
      <c r="A11" s="1">
        <v>10</v>
      </c>
      <c r="B11" s="5" t="s">
        <v>17</v>
      </c>
      <c r="C11" s="5" t="s">
        <v>70</v>
      </c>
      <c r="D11" s="44">
        <f>VLOOKUP(B11,'2024.4.1あいちの人口（月報）より'!A$1:B$56,2,FALSE)</f>
        <v>71571</v>
      </c>
      <c r="E11" s="5">
        <v>36.68</v>
      </c>
      <c r="F11" s="46">
        <f t="shared" si="1"/>
        <v>1951.2268266085059</v>
      </c>
      <c r="G11" s="3"/>
      <c r="H11" s="5"/>
      <c r="I11" s="3"/>
      <c r="J11" s="3"/>
      <c r="K11" s="3" t="s">
        <v>91</v>
      </c>
    </row>
    <row r="12" spans="1:13" x14ac:dyDescent="0.55000000000000004">
      <c r="A12" s="1">
        <v>11</v>
      </c>
      <c r="B12" s="5" t="s">
        <v>18</v>
      </c>
      <c r="C12" s="5" t="s">
        <v>71</v>
      </c>
      <c r="D12" s="44">
        <f>VLOOKUP(B12,'2024.4.1あいちの人口（月報）より'!A$1:B$56,2,FALSE)</f>
        <v>153657</v>
      </c>
      <c r="E12" s="5">
        <v>50.39</v>
      </c>
      <c r="F12" s="46">
        <f t="shared" si="1"/>
        <v>3049.3550307600713</v>
      </c>
      <c r="G12" s="3"/>
      <c r="H12" s="6" t="s">
        <v>84</v>
      </c>
      <c r="I12" s="3" t="s">
        <v>90</v>
      </c>
      <c r="J12" s="3" t="s">
        <v>90</v>
      </c>
      <c r="K12" s="3" t="s">
        <v>90</v>
      </c>
    </row>
    <row r="13" spans="1:13" x14ac:dyDescent="0.55000000000000004">
      <c r="A13" s="1">
        <v>12</v>
      </c>
      <c r="B13" s="5" t="s">
        <v>19</v>
      </c>
      <c r="C13" s="5" t="s">
        <v>72</v>
      </c>
      <c r="D13" s="44">
        <f>VLOOKUP(B13,'2024.4.1あいちの人口（月報）より'!A$1:B$56,2,FALSE)</f>
        <v>414383</v>
      </c>
      <c r="E13" s="5">
        <v>918.32</v>
      </c>
      <c r="F13" s="46">
        <f t="shared" si="1"/>
        <v>451.2403083892325</v>
      </c>
      <c r="G13" s="7" t="s">
        <v>78</v>
      </c>
      <c r="H13" s="8"/>
      <c r="I13" s="3" t="s">
        <v>90</v>
      </c>
      <c r="J13" s="3"/>
      <c r="K13" s="3" t="s">
        <v>90</v>
      </c>
    </row>
    <row r="14" spans="1:13" x14ac:dyDescent="0.55000000000000004">
      <c r="A14" s="1">
        <v>13</v>
      </c>
      <c r="B14" s="5" t="s">
        <v>20</v>
      </c>
      <c r="C14" s="5" t="s">
        <v>70</v>
      </c>
      <c r="D14" s="44">
        <f>VLOOKUP(B14,'2024.4.1あいちの人口（月報）より'!A$1:B$56,2,FALSE)</f>
        <v>185351</v>
      </c>
      <c r="E14" s="5">
        <v>86.05</v>
      </c>
      <c r="F14" s="46">
        <f t="shared" si="1"/>
        <v>2153.9918651946546</v>
      </c>
      <c r="G14" s="3"/>
      <c r="H14" s="6" t="s">
        <v>83</v>
      </c>
      <c r="I14" s="3" t="s">
        <v>90</v>
      </c>
      <c r="J14" s="3" t="s">
        <v>90</v>
      </c>
      <c r="K14" s="3" t="s">
        <v>90</v>
      </c>
    </row>
    <row r="15" spans="1:13" x14ac:dyDescent="0.55000000000000004">
      <c r="A15" s="1">
        <v>14</v>
      </c>
      <c r="B15" s="5" t="s">
        <v>21</v>
      </c>
      <c r="C15" s="5" t="s">
        <v>71</v>
      </c>
      <c r="D15" s="44">
        <f>VLOOKUP(B15,'2024.4.1あいちの人口（月報）より'!A$1:B$56,2,FALSE)</f>
        <v>166793</v>
      </c>
      <c r="E15" s="5">
        <v>161.22</v>
      </c>
      <c r="F15" s="46">
        <f t="shared" si="0"/>
        <v>1034.5676715047762</v>
      </c>
      <c r="G15" s="3"/>
      <c r="H15" s="6" t="s">
        <v>82</v>
      </c>
      <c r="I15" s="3" t="s">
        <v>90</v>
      </c>
      <c r="J15" s="3" t="s">
        <v>90</v>
      </c>
      <c r="K15" s="3" t="s">
        <v>90</v>
      </c>
    </row>
    <row r="16" spans="1:13" x14ac:dyDescent="0.55000000000000004">
      <c r="A16" s="1">
        <v>15</v>
      </c>
      <c r="B16" s="5" t="s">
        <v>22</v>
      </c>
      <c r="C16" s="5" t="s">
        <v>63</v>
      </c>
      <c r="D16" s="44">
        <f>VLOOKUP(B16,'2024.4.1あいちの人口（月報）より'!A$1:B$56,2,FALSE)</f>
        <v>76935</v>
      </c>
      <c r="E16" s="5">
        <v>56.96</v>
      </c>
      <c r="F16" s="46">
        <f t="shared" si="0"/>
        <v>1350.6846910112358</v>
      </c>
      <c r="G16" s="3"/>
      <c r="H16" s="6" t="s">
        <v>82</v>
      </c>
      <c r="I16" s="3" t="s">
        <v>90</v>
      </c>
      <c r="J16" s="3"/>
      <c r="K16" s="3" t="s">
        <v>90</v>
      </c>
    </row>
    <row r="17" spans="1:11" x14ac:dyDescent="0.55000000000000004">
      <c r="A17" s="1">
        <v>16</v>
      </c>
      <c r="B17" s="5" t="s">
        <v>23</v>
      </c>
      <c r="C17" s="5" t="s">
        <v>68</v>
      </c>
      <c r="D17" s="44">
        <f>VLOOKUP(B17,'2024.4.1あいちの人口（月報）より'!A$1:B$56,2,FALSE)</f>
        <v>70689</v>
      </c>
      <c r="E17" s="5">
        <v>74.900000000000006</v>
      </c>
      <c r="F17" s="46">
        <f t="shared" si="0"/>
        <v>943.77837116154865</v>
      </c>
      <c r="G17" s="3"/>
      <c r="H17" s="5"/>
      <c r="I17" s="3"/>
      <c r="J17" s="3"/>
      <c r="K17" s="3" t="s">
        <v>91</v>
      </c>
    </row>
    <row r="18" spans="1:11" x14ac:dyDescent="0.55000000000000004">
      <c r="A18" s="1">
        <v>17</v>
      </c>
      <c r="B18" s="5" t="s">
        <v>24</v>
      </c>
      <c r="C18" s="5" t="s">
        <v>67</v>
      </c>
      <c r="D18" s="44">
        <f>VLOOKUP(B18,'2024.4.1あいちの人口（月報）より'!A$1:B$56,2,FALSE)</f>
        <v>58170</v>
      </c>
      <c r="E18" s="5">
        <v>55.9</v>
      </c>
      <c r="F18" s="46">
        <f t="shared" si="0"/>
        <v>1040.6082289803221</v>
      </c>
      <c r="G18" s="3"/>
      <c r="H18" s="5"/>
      <c r="I18" s="3"/>
      <c r="J18" s="3"/>
      <c r="K18" s="3" t="s">
        <v>91</v>
      </c>
    </row>
    <row r="19" spans="1:11" x14ac:dyDescent="0.55000000000000004">
      <c r="A19" s="1">
        <v>18</v>
      </c>
      <c r="B19" s="5" t="s">
        <v>25</v>
      </c>
      <c r="C19" s="5" t="s">
        <v>68</v>
      </c>
      <c r="D19" s="44">
        <f>VLOOKUP(B19,'2024.4.1あいちの人口（月報）より'!A$1:B$56,2,FALSE)</f>
        <v>95820</v>
      </c>
      <c r="E19" s="5">
        <v>30.2</v>
      </c>
      <c r="F19" s="46">
        <f t="shared" si="0"/>
        <v>3172.8476821192053</v>
      </c>
      <c r="G19" s="3"/>
      <c r="H19" s="6" t="s">
        <v>87</v>
      </c>
      <c r="I19" s="3" t="s">
        <v>90</v>
      </c>
      <c r="J19" s="3"/>
      <c r="K19" s="3" t="s">
        <v>90</v>
      </c>
    </row>
    <row r="20" spans="1:11" x14ac:dyDescent="0.55000000000000004">
      <c r="A20" s="1">
        <v>19</v>
      </c>
      <c r="B20" s="5" t="s">
        <v>26</v>
      </c>
      <c r="C20" s="5" t="s">
        <v>68</v>
      </c>
      <c r="D20" s="44">
        <f>VLOOKUP(B20,'2024.4.1あいちの人口（月報）より'!A$1:B$56,2,FALSE)</f>
        <v>145029</v>
      </c>
      <c r="E20" s="5">
        <v>62.81</v>
      </c>
      <c r="F20" s="46">
        <f t="shared" si="0"/>
        <v>2309.0113039324947</v>
      </c>
      <c r="G20" s="3"/>
      <c r="H20" s="5"/>
      <c r="I20" s="3"/>
      <c r="J20" s="3" t="s">
        <v>90</v>
      </c>
      <c r="K20" s="3" t="s">
        <v>90</v>
      </c>
    </row>
    <row r="21" spans="1:11" x14ac:dyDescent="0.55000000000000004">
      <c r="A21" s="1">
        <v>20</v>
      </c>
      <c r="B21" s="5" t="s">
        <v>27</v>
      </c>
      <c r="C21" s="5" t="s">
        <v>65</v>
      </c>
      <c r="D21" s="44">
        <f>VLOOKUP(B21,'2024.4.1あいちの人口（月報）より'!A$1:B$56,2,FALSE)</f>
        <v>130871</v>
      </c>
      <c r="E21" s="5">
        <v>79.349999999999994</v>
      </c>
      <c r="F21" s="46">
        <f t="shared" si="0"/>
        <v>1649.2879647132957</v>
      </c>
      <c r="G21" s="3"/>
      <c r="H21" s="6" t="s">
        <v>87</v>
      </c>
      <c r="I21" s="3" t="s">
        <v>90</v>
      </c>
      <c r="J21" s="3" t="s">
        <v>90</v>
      </c>
      <c r="K21" s="3" t="s">
        <v>90</v>
      </c>
    </row>
    <row r="22" spans="1:11" x14ac:dyDescent="0.55000000000000004">
      <c r="A22" s="1">
        <v>21</v>
      </c>
      <c r="B22" s="5" t="s">
        <v>28</v>
      </c>
      <c r="C22" s="5" t="s">
        <v>73</v>
      </c>
      <c r="D22" s="44">
        <f>VLOOKUP(B22,'2024.4.1あいちの人口（月報）より'!A$1:B$56,2,FALSE)</f>
        <v>40920</v>
      </c>
      <c r="E22" s="5">
        <v>499.23</v>
      </c>
      <c r="F22" s="46">
        <f t="shared" si="0"/>
        <v>81.966227991106294</v>
      </c>
      <c r="G22" s="3"/>
      <c r="H22" s="6" t="s">
        <v>85</v>
      </c>
      <c r="I22" s="3"/>
      <c r="J22" s="3"/>
      <c r="K22" s="3" t="s">
        <v>91</v>
      </c>
    </row>
    <row r="23" spans="1:11" x14ac:dyDescent="0.55000000000000004">
      <c r="A23" s="1">
        <v>22</v>
      </c>
      <c r="B23" s="5" t="s">
        <v>29</v>
      </c>
      <c r="C23" s="5" t="s">
        <v>67</v>
      </c>
      <c r="D23" s="44">
        <f>VLOOKUP(B23,'2024.4.1あいちの人口（月報）より'!A$1:B$56,2,FALSE)</f>
        <v>112279</v>
      </c>
      <c r="E23" s="5">
        <v>43.43</v>
      </c>
      <c r="F23" s="46">
        <f t="shared" si="0"/>
        <v>2585.2866682017038</v>
      </c>
      <c r="G23" s="3"/>
      <c r="H23" s="6" t="s">
        <v>79</v>
      </c>
      <c r="I23" s="3" t="s">
        <v>90</v>
      </c>
      <c r="J23" s="3" t="s">
        <v>90</v>
      </c>
      <c r="K23" s="3" t="s">
        <v>90</v>
      </c>
    </row>
    <row r="24" spans="1:11" x14ac:dyDescent="0.55000000000000004">
      <c r="A24" s="1">
        <v>23</v>
      </c>
      <c r="B24" s="5" t="s">
        <v>30</v>
      </c>
      <c r="C24" s="5" t="s">
        <v>67</v>
      </c>
      <c r="D24" s="44">
        <f>VLOOKUP(B24,'2024.4.1あいちの人口（月報）より'!A$1:B$56,2,FALSE)</f>
        <v>93273</v>
      </c>
      <c r="E24" s="5">
        <v>33.659999999999997</v>
      </c>
      <c r="F24" s="46">
        <f t="shared" si="0"/>
        <v>2771.033868092692</v>
      </c>
      <c r="G24" s="3"/>
      <c r="H24" s="6" t="s">
        <v>79</v>
      </c>
      <c r="I24" s="3" t="s">
        <v>90</v>
      </c>
      <c r="J24" s="3"/>
      <c r="K24" s="3" t="s">
        <v>90</v>
      </c>
    </row>
    <row r="25" spans="1:11" x14ac:dyDescent="0.55000000000000004">
      <c r="A25" s="1">
        <v>24</v>
      </c>
      <c r="B25" s="5" t="s">
        <v>31</v>
      </c>
      <c r="C25" s="5" t="s">
        <v>67</v>
      </c>
      <c r="D25" s="44">
        <f>VLOOKUP(B25,'2024.4.1あいちの人口（月報）より'!A$1:B$56,2,FALSE)</f>
        <v>81739</v>
      </c>
      <c r="E25" s="5">
        <v>45.9</v>
      </c>
      <c r="F25" s="46">
        <f t="shared" si="0"/>
        <v>1780.8061002178649</v>
      </c>
      <c r="G25" s="3"/>
      <c r="H25" s="5"/>
      <c r="I25" s="3"/>
      <c r="J25" s="3"/>
      <c r="K25" s="3" t="s">
        <v>91</v>
      </c>
    </row>
    <row r="26" spans="1:11" x14ac:dyDescent="0.55000000000000004">
      <c r="A26" s="1">
        <v>25</v>
      </c>
      <c r="B26" s="5" t="s">
        <v>32</v>
      </c>
      <c r="C26" s="5" t="s">
        <v>71</v>
      </c>
      <c r="D26" s="44">
        <f>VLOOKUP(B26,'2024.4.1あいちの人口（月報）より'!A$1:B$56,2,FALSE)</f>
        <v>72468</v>
      </c>
      <c r="E26" s="5">
        <v>16.309999999999999</v>
      </c>
      <c r="F26" s="46">
        <f t="shared" si="0"/>
        <v>4443.163703249541</v>
      </c>
      <c r="G26" s="3"/>
      <c r="H26" s="6" t="s">
        <v>84</v>
      </c>
      <c r="I26" s="3" t="s">
        <v>90</v>
      </c>
      <c r="J26" s="3"/>
      <c r="K26" s="3" t="s">
        <v>90</v>
      </c>
    </row>
    <row r="27" spans="1:11" x14ac:dyDescent="0.55000000000000004">
      <c r="A27" s="1">
        <v>26</v>
      </c>
      <c r="B27" s="5" t="s">
        <v>33</v>
      </c>
      <c r="C27" s="5" t="s">
        <v>66</v>
      </c>
      <c r="D27" s="44">
        <f>VLOOKUP(B27,'2024.4.1あいちの人口（月報）より'!A$1:B$56,2,FALSE)</f>
        <v>82905</v>
      </c>
      <c r="E27" s="5">
        <v>21.03</v>
      </c>
      <c r="F27" s="46">
        <f t="shared" si="0"/>
        <v>3942.2253922967188</v>
      </c>
      <c r="G27" s="3"/>
      <c r="H27" s="6" t="s">
        <v>79</v>
      </c>
      <c r="I27" s="3" t="s">
        <v>90</v>
      </c>
      <c r="J27" s="3"/>
      <c r="K27" s="3" t="s">
        <v>90</v>
      </c>
    </row>
    <row r="28" spans="1:11" x14ac:dyDescent="0.55000000000000004">
      <c r="A28" s="1">
        <v>27</v>
      </c>
      <c r="B28" s="5" t="s">
        <v>34</v>
      </c>
      <c r="C28" s="5" t="s">
        <v>71</v>
      </c>
      <c r="D28" s="44">
        <f>VLOOKUP(B28,'2024.4.1あいちの人口（月報）より'!A$1:B$56,2,FALSE)</f>
        <v>45877</v>
      </c>
      <c r="E28" s="5">
        <v>13.11</v>
      </c>
      <c r="F28" s="46">
        <f t="shared" si="0"/>
        <v>3499.3897787948131</v>
      </c>
      <c r="G28" s="3"/>
      <c r="H28" s="5"/>
      <c r="I28" s="3"/>
      <c r="J28" s="3"/>
      <c r="K28" s="3" t="s">
        <v>91</v>
      </c>
    </row>
    <row r="29" spans="1:11" x14ac:dyDescent="0.55000000000000004">
      <c r="A29" s="1">
        <v>28</v>
      </c>
      <c r="B29" s="5" t="s">
        <v>35</v>
      </c>
      <c r="C29" s="5" t="s">
        <v>68</v>
      </c>
      <c r="D29" s="44">
        <f>VLOOKUP(B29,'2024.4.1あいちの人口（月報）より'!A$1:B$56,2,FALSE)</f>
        <v>47649</v>
      </c>
      <c r="E29" s="5">
        <v>10.47</v>
      </c>
      <c r="F29" s="46">
        <f t="shared" si="0"/>
        <v>4551.002865329513</v>
      </c>
      <c r="G29" s="3"/>
      <c r="H29" s="6" t="s">
        <v>88</v>
      </c>
      <c r="I29" s="3" t="s">
        <v>90</v>
      </c>
      <c r="J29" s="3"/>
      <c r="K29" s="3" t="s">
        <v>90</v>
      </c>
    </row>
    <row r="30" spans="1:11" x14ac:dyDescent="0.55000000000000004">
      <c r="A30" s="1">
        <v>29</v>
      </c>
      <c r="B30" s="5" t="s">
        <v>36</v>
      </c>
      <c r="C30" s="5" t="s">
        <v>66</v>
      </c>
      <c r="D30" s="44">
        <f>VLOOKUP(B30,'2024.4.1あいちの人口（月報）より'!A$1:B$56,2,FALSE)</f>
        <v>68135</v>
      </c>
      <c r="E30" s="5">
        <v>23.22</v>
      </c>
      <c r="F30" s="46">
        <f t="shared" si="0"/>
        <v>2934.3238587424635</v>
      </c>
      <c r="G30" s="3"/>
      <c r="H30" s="6" t="s">
        <v>79</v>
      </c>
      <c r="I30" s="3" t="s">
        <v>90</v>
      </c>
      <c r="J30" s="3"/>
      <c r="K30" s="3" t="s">
        <v>90</v>
      </c>
    </row>
    <row r="31" spans="1:11" x14ac:dyDescent="0.55000000000000004">
      <c r="A31" s="1">
        <v>30</v>
      </c>
      <c r="B31" s="5" t="s">
        <v>37</v>
      </c>
      <c r="C31" s="5" t="s">
        <v>66</v>
      </c>
      <c r="D31" s="44">
        <f>VLOOKUP(B31,'2024.4.1あいちの人口（月報）より'!A$1:B$56,2,FALSE)</f>
        <v>93384</v>
      </c>
      <c r="E31" s="5">
        <v>34.909999999999997</v>
      </c>
      <c r="F31" s="46">
        <f t="shared" si="0"/>
        <v>2674.9928387281584</v>
      </c>
      <c r="G31" s="3"/>
      <c r="H31" s="6" t="s">
        <v>86</v>
      </c>
      <c r="I31" s="3" t="s">
        <v>90</v>
      </c>
      <c r="J31" s="3"/>
      <c r="K31" s="3" t="s">
        <v>90</v>
      </c>
    </row>
    <row r="32" spans="1:11" x14ac:dyDescent="0.55000000000000004">
      <c r="A32" s="1">
        <v>31</v>
      </c>
      <c r="B32" s="5" t="s">
        <v>38</v>
      </c>
      <c r="C32" s="5" t="s">
        <v>63</v>
      </c>
      <c r="D32" s="44">
        <f>VLOOKUP(B32,'2024.4.1あいちの人口（月報）より'!A$1:B$56,2,FALSE)</f>
        <v>56487</v>
      </c>
      <c r="E32" s="5">
        <v>191.11</v>
      </c>
      <c r="F32" s="46">
        <f t="shared" si="0"/>
        <v>295.573230076919</v>
      </c>
      <c r="G32" s="3"/>
      <c r="H32" s="6" t="s">
        <v>80</v>
      </c>
      <c r="I32" s="3"/>
      <c r="J32" s="3"/>
      <c r="K32" s="3" t="s">
        <v>91</v>
      </c>
    </row>
    <row r="33" spans="1:11" x14ac:dyDescent="0.55000000000000004">
      <c r="A33" s="1">
        <v>32</v>
      </c>
      <c r="B33" s="5" t="s">
        <v>39</v>
      </c>
      <c r="C33" s="5" t="s">
        <v>69</v>
      </c>
      <c r="D33" s="44">
        <f>VLOOKUP(B33,'2024.4.1あいちの人口（月報）より'!A$1:B$56,2,FALSE)</f>
        <v>58314</v>
      </c>
      <c r="E33" s="5">
        <v>66.680000000000007</v>
      </c>
      <c r="F33" s="46">
        <f t="shared" si="0"/>
        <v>874.53509298140364</v>
      </c>
      <c r="G33" s="3"/>
      <c r="H33" s="5"/>
      <c r="I33" s="3"/>
      <c r="J33" s="3"/>
      <c r="K33" s="3" t="s">
        <v>91</v>
      </c>
    </row>
    <row r="34" spans="1:11" x14ac:dyDescent="0.55000000000000004">
      <c r="A34" s="1">
        <v>33</v>
      </c>
      <c r="B34" s="5" t="s">
        <v>40</v>
      </c>
      <c r="C34" s="5" t="s">
        <v>74</v>
      </c>
      <c r="D34" s="44">
        <f>VLOOKUP(B34,'2024.4.1あいちの人口（月報）より'!A$1:B$56,2,FALSE)</f>
        <v>66738</v>
      </c>
      <c r="E34" s="5">
        <v>17.350000000000001</v>
      </c>
      <c r="F34" s="46">
        <f t="shared" si="0"/>
        <v>3846.5706051873194</v>
      </c>
      <c r="G34" s="3"/>
      <c r="H34" s="6" t="s">
        <v>89</v>
      </c>
      <c r="I34" s="3" t="s">
        <v>90</v>
      </c>
      <c r="J34" s="3"/>
      <c r="K34" s="3" t="s">
        <v>90</v>
      </c>
    </row>
    <row r="35" spans="1:11" x14ac:dyDescent="0.55000000000000004">
      <c r="A35" s="1">
        <v>34</v>
      </c>
      <c r="B35" s="5" t="s">
        <v>41</v>
      </c>
      <c r="C35" s="5" t="s">
        <v>74</v>
      </c>
      <c r="D35" s="44">
        <f>VLOOKUP(B35,'2024.4.1あいちの人口（月報）より'!A$1:B$56,2,FALSE)</f>
        <v>85964</v>
      </c>
      <c r="E35" s="5">
        <v>18.37</v>
      </c>
      <c r="F35" s="46">
        <f t="shared" si="0"/>
        <v>4679.5862819814911</v>
      </c>
      <c r="G35" s="3"/>
      <c r="H35" s="6" t="s">
        <v>89</v>
      </c>
      <c r="I35" s="3" t="s">
        <v>90</v>
      </c>
      <c r="J35" s="3"/>
      <c r="K35" s="3" t="s">
        <v>90</v>
      </c>
    </row>
    <row r="36" spans="1:11" x14ac:dyDescent="0.55000000000000004">
      <c r="A36" s="1">
        <v>35</v>
      </c>
      <c r="B36" s="5" t="s">
        <v>42</v>
      </c>
      <c r="C36" s="5" t="s">
        <v>69</v>
      </c>
      <c r="D36" s="44">
        <f>VLOOKUP(B36,'2024.4.1あいちの人口（月報）より'!A$1:B$56,2,FALSE)</f>
        <v>42053</v>
      </c>
      <c r="E36" s="5">
        <v>49.26</v>
      </c>
      <c r="F36" s="46">
        <f t="shared" si="0"/>
        <v>853.69468128298831</v>
      </c>
      <c r="G36" s="3"/>
      <c r="H36" s="5"/>
      <c r="I36" s="3"/>
      <c r="J36" s="3"/>
      <c r="K36" s="3" t="s">
        <v>91</v>
      </c>
    </row>
    <row r="37" spans="1:11" x14ac:dyDescent="0.55000000000000004">
      <c r="A37" s="1">
        <v>36</v>
      </c>
      <c r="B37" s="5" t="s">
        <v>43</v>
      </c>
      <c r="C37" s="5" t="s">
        <v>72</v>
      </c>
      <c r="D37" s="44">
        <f>VLOOKUP(B37,'2024.4.1あいちの人口（月報）より'!A$1:B$56,2,FALSE)</f>
        <v>62062</v>
      </c>
      <c r="E37" s="5">
        <v>32.19</v>
      </c>
      <c r="F37" s="46">
        <f t="shared" si="0"/>
        <v>1927.990059024542</v>
      </c>
      <c r="G37" s="3"/>
      <c r="H37" s="6" t="s">
        <v>84</v>
      </c>
      <c r="I37" s="3" t="s">
        <v>90</v>
      </c>
      <c r="J37" s="3"/>
      <c r="K37" s="3" t="s">
        <v>90</v>
      </c>
    </row>
    <row r="38" spans="1:11" x14ac:dyDescent="0.55000000000000004">
      <c r="A38" s="1">
        <v>37</v>
      </c>
      <c r="B38" s="5" t="s">
        <v>44</v>
      </c>
      <c r="C38" s="5" t="s">
        <v>69</v>
      </c>
      <c r="D38" s="44">
        <f>VLOOKUP(B38,'2024.4.1あいちの人口（月報）より'!A$1:B$56,2,FALSE)</f>
        <v>85275</v>
      </c>
      <c r="E38" s="5">
        <v>27.49</v>
      </c>
      <c r="F38" s="46">
        <f t="shared" si="0"/>
        <v>3102.0371044016006</v>
      </c>
      <c r="G38" s="3"/>
      <c r="H38" s="6" t="s">
        <v>79</v>
      </c>
      <c r="I38" s="3" t="s">
        <v>90</v>
      </c>
      <c r="J38" s="3"/>
      <c r="K38" s="3" t="s">
        <v>90</v>
      </c>
    </row>
    <row r="39" spans="1:11" x14ac:dyDescent="0.55000000000000004">
      <c r="A39" s="1">
        <v>38</v>
      </c>
      <c r="B39" s="5" t="s">
        <v>45</v>
      </c>
      <c r="C39" s="5" t="s">
        <v>66</v>
      </c>
      <c r="D39" s="44">
        <f>VLOOKUP(B39,'2024.4.1あいちの人口（月報）より'!A$1:B$56,2,FALSE)</f>
        <v>61519</v>
      </c>
      <c r="E39" s="5">
        <v>21.55</v>
      </c>
      <c r="F39" s="46">
        <f t="shared" si="0"/>
        <v>2854.7099767981435</v>
      </c>
      <c r="G39" s="3"/>
      <c r="H39" s="6" t="s">
        <v>86</v>
      </c>
      <c r="I39" s="3" t="s">
        <v>90</v>
      </c>
      <c r="J39" s="3"/>
      <c r="K39" s="3" t="s">
        <v>90</v>
      </c>
    </row>
    <row r="40" spans="1:11" x14ac:dyDescent="0.55000000000000004">
      <c r="A40" s="1">
        <v>39</v>
      </c>
      <c r="B40" s="5" t="s">
        <v>46</v>
      </c>
      <c r="C40" s="5" t="s">
        <v>66</v>
      </c>
      <c r="D40" s="44">
        <f>VLOOKUP(B40,'2024.4.1あいちの人口（月報）より'!A$1:B$56,2,FALSE)</f>
        <v>43778</v>
      </c>
      <c r="E40" s="5">
        <v>18.03</v>
      </c>
      <c r="F40" s="46">
        <f t="shared" si="0"/>
        <v>2428.0643372157515</v>
      </c>
      <c r="G40" s="3"/>
      <c r="H40" s="6" t="s">
        <v>79</v>
      </c>
      <c r="I40" s="3" t="s">
        <v>90</v>
      </c>
      <c r="J40" s="3"/>
      <c r="K40" s="3" t="s">
        <v>90</v>
      </c>
    </row>
    <row r="41" spans="1:11" x14ac:dyDescent="0.55000000000000004">
      <c r="A41" s="1">
        <v>40</v>
      </c>
      <c r="B41" s="5" t="s">
        <v>47</v>
      </c>
      <c r="C41" s="5" t="s">
        <v>74</v>
      </c>
      <c r="D41" s="44">
        <f>VLOOKUP(B41,'2024.4.1あいちの人口（月報）より'!A$1:B$56,2,FALSE)</f>
        <v>15761</v>
      </c>
      <c r="E41" s="5">
        <v>6.18</v>
      </c>
      <c r="F41" s="46">
        <f t="shared" si="0"/>
        <v>2550.3236245954695</v>
      </c>
      <c r="G41" s="3"/>
      <c r="H41" s="6" t="s">
        <v>79</v>
      </c>
      <c r="I41" s="3" t="s">
        <v>90</v>
      </c>
      <c r="J41" s="3"/>
      <c r="K41" s="3" t="s">
        <v>90</v>
      </c>
    </row>
    <row r="42" spans="1:11" x14ac:dyDescent="0.55000000000000004">
      <c r="A42" s="1">
        <v>41</v>
      </c>
      <c r="B42" s="5" t="s">
        <v>48</v>
      </c>
      <c r="C42" s="5" t="s">
        <v>68</v>
      </c>
      <c r="D42" s="44">
        <f>VLOOKUP(B42,'2024.4.1あいちの人口（月報）より'!A$1:B$56,2,FALSE)</f>
        <v>24014</v>
      </c>
      <c r="E42" s="5">
        <v>13.61</v>
      </c>
      <c r="F42" s="46">
        <f t="shared" si="0"/>
        <v>1764.4379132990448</v>
      </c>
      <c r="G42" s="3"/>
      <c r="H42" s="5"/>
      <c r="I42" s="3"/>
      <c r="J42" s="3"/>
      <c r="K42" s="3" t="s">
        <v>91</v>
      </c>
    </row>
    <row r="43" spans="1:11" x14ac:dyDescent="0.55000000000000004">
      <c r="A43" s="1">
        <v>42</v>
      </c>
      <c r="B43" s="5" t="s">
        <v>49</v>
      </c>
      <c r="C43" s="5" t="s">
        <v>68</v>
      </c>
      <c r="D43" s="44">
        <f>VLOOKUP(B43,'2024.4.1あいちの人口（月報）より'!A$1:B$56,2,FALSE)</f>
        <v>34172</v>
      </c>
      <c r="E43" s="5">
        <v>11.19</v>
      </c>
      <c r="F43" s="46">
        <f t="shared" si="0"/>
        <v>3053.7980339588921</v>
      </c>
      <c r="G43" s="3"/>
      <c r="H43" s="5"/>
      <c r="I43" s="3"/>
      <c r="J43" s="3"/>
      <c r="K43" s="3" t="s">
        <v>91</v>
      </c>
    </row>
    <row r="44" spans="1:11" x14ac:dyDescent="0.55000000000000004">
      <c r="A44" s="1">
        <v>43</v>
      </c>
      <c r="B44" s="5" t="s">
        <v>50</v>
      </c>
      <c r="C44" s="5" t="s">
        <v>69</v>
      </c>
      <c r="D44" s="44">
        <f>VLOOKUP(B44,'2024.4.1あいちの人口（月報）より'!A$1:B$56,2,FALSE)</f>
        <v>32990</v>
      </c>
      <c r="E44" s="5">
        <v>6.59</v>
      </c>
      <c r="F44" s="46">
        <f t="shared" si="0"/>
        <v>5006.0698027314111</v>
      </c>
      <c r="G44" s="3"/>
      <c r="H44" s="6" t="s">
        <v>79</v>
      </c>
      <c r="I44" s="3" t="s">
        <v>90</v>
      </c>
      <c r="J44" s="3"/>
      <c r="K44" s="3" t="s">
        <v>90</v>
      </c>
    </row>
    <row r="45" spans="1:11" x14ac:dyDescent="0.55000000000000004">
      <c r="A45" s="1">
        <v>44</v>
      </c>
      <c r="B45" s="5" t="s">
        <v>51</v>
      </c>
      <c r="C45" s="5" t="s">
        <v>69</v>
      </c>
      <c r="D45" s="44">
        <f>VLOOKUP(B45,'2024.4.1あいちの人口（月報）より'!A$1:B$56,2,FALSE)</f>
        <v>36524</v>
      </c>
      <c r="E45" s="5">
        <v>11.09</v>
      </c>
      <c r="F45" s="46">
        <f t="shared" si="0"/>
        <v>3293.4174932371507</v>
      </c>
      <c r="G45" s="3"/>
      <c r="H45" s="6" t="s">
        <v>79</v>
      </c>
      <c r="I45" s="3" t="s">
        <v>90</v>
      </c>
      <c r="J45" s="3"/>
      <c r="K45" s="3" t="s">
        <v>90</v>
      </c>
    </row>
    <row r="46" spans="1:11" x14ac:dyDescent="0.55000000000000004">
      <c r="A46" s="1">
        <v>45</v>
      </c>
      <c r="B46" s="5" t="s">
        <v>52</v>
      </c>
      <c r="C46" s="5" t="s">
        <v>69</v>
      </c>
      <c r="D46" s="44">
        <f>VLOOKUP(B46,'2024.4.1あいちの人口（月報）より'!A$1:B$56,2,FALSE)</f>
        <v>4453</v>
      </c>
      <c r="E46" s="5">
        <v>22.43</v>
      </c>
      <c r="F46" s="46">
        <f t="shared" si="0"/>
        <v>198.52875613018279</v>
      </c>
      <c r="G46" s="3"/>
      <c r="H46" s="6" t="s">
        <v>79</v>
      </c>
      <c r="I46" s="3"/>
      <c r="J46" s="3"/>
      <c r="K46" s="3" t="s">
        <v>91</v>
      </c>
    </row>
    <row r="47" spans="1:11" x14ac:dyDescent="0.55000000000000004">
      <c r="A47" s="1">
        <v>46</v>
      </c>
      <c r="B47" s="5" t="s">
        <v>53</v>
      </c>
      <c r="C47" s="5" t="s">
        <v>67</v>
      </c>
      <c r="D47" s="44">
        <f>VLOOKUP(B47,'2024.4.1あいちの人口（月報）より'!A$1:B$56,2,FALSE)</f>
        <v>27790</v>
      </c>
      <c r="E47" s="5">
        <v>23.8</v>
      </c>
      <c r="F47" s="46">
        <f t="shared" si="0"/>
        <v>1167.6470588235293</v>
      </c>
      <c r="G47" s="3"/>
      <c r="H47" s="5"/>
      <c r="I47" s="3"/>
      <c r="J47" s="3"/>
      <c r="K47" s="3" t="s">
        <v>91</v>
      </c>
    </row>
    <row r="48" spans="1:11" x14ac:dyDescent="0.55000000000000004">
      <c r="A48" s="1">
        <v>47</v>
      </c>
      <c r="B48" s="5" t="s">
        <v>54</v>
      </c>
      <c r="C48" s="5" t="s">
        <v>67</v>
      </c>
      <c r="D48" s="44">
        <f>VLOOKUP(B48,'2024.4.1あいちの人口（月報）より'!A$1:B$56,2,FALSE)</f>
        <v>49164</v>
      </c>
      <c r="E48" s="5">
        <v>31.14</v>
      </c>
      <c r="F48" s="46">
        <f t="shared" si="0"/>
        <v>1578.805394990366</v>
      </c>
      <c r="G48" s="3"/>
      <c r="H48" s="5"/>
      <c r="I48" s="3"/>
      <c r="J48" s="3"/>
      <c r="K48" s="3" t="s">
        <v>91</v>
      </c>
    </row>
    <row r="49" spans="1:11" x14ac:dyDescent="0.55000000000000004">
      <c r="A49" s="1">
        <v>48</v>
      </c>
      <c r="B49" s="5" t="s">
        <v>55</v>
      </c>
      <c r="C49" s="5" t="s">
        <v>67</v>
      </c>
      <c r="D49" s="44">
        <f>VLOOKUP(B49,'2024.4.1あいちの人口（月報）より'!A$1:B$56,2,FALSE)</f>
        <v>14866</v>
      </c>
      <c r="E49" s="5">
        <v>38.229999999999997</v>
      </c>
      <c r="F49" s="46">
        <f t="shared" si="0"/>
        <v>388.85691865027468</v>
      </c>
      <c r="G49" s="3"/>
      <c r="H49" s="5"/>
      <c r="I49" s="3"/>
      <c r="J49" s="3"/>
      <c r="K49" s="3" t="s">
        <v>91</v>
      </c>
    </row>
    <row r="50" spans="1:11" x14ac:dyDescent="0.55000000000000004">
      <c r="A50" s="1">
        <v>49</v>
      </c>
      <c r="B50" s="5" t="s">
        <v>56</v>
      </c>
      <c r="C50" s="5" t="s">
        <v>67</v>
      </c>
      <c r="D50" s="44">
        <f>VLOOKUP(B50,'2024.4.1あいちの人口（月報）より'!A$1:B$56,2,FALSE)</f>
        <v>21178</v>
      </c>
      <c r="E50" s="5">
        <v>46.2</v>
      </c>
      <c r="F50" s="46">
        <f t="shared" si="0"/>
        <v>458.39826839826839</v>
      </c>
      <c r="G50" s="3"/>
      <c r="H50" s="5"/>
      <c r="I50" s="3"/>
      <c r="J50" s="3"/>
      <c r="K50" s="3" t="s">
        <v>91</v>
      </c>
    </row>
    <row r="51" spans="1:11" x14ac:dyDescent="0.55000000000000004">
      <c r="A51" s="1">
        <v>50</v>
      </c>
      <c r="B51" s="5" t="s">
        <v>57</v>
      </c>
      <c r="C51" s="5" t="s">
        <v>67</v>
      </c>
      <c r="D51" s="44">
        <f>VLOOKUP(B51,'2024.4.1あいちの人口（月報）より'!A$1:B$56,2,FALSE)</f>
        <v>43233</v>
      </c>
      <c r="E51" s="5">
        <v>26.37</v>
      </c>
      <c r="F51" s="46">
        <f t="shared" si="0"/>
        <v>1639.4766780432308</v>
      </c>
      <c r="G51" s="3"/>
      <c r="H51" s="5"/>
      <c r="I51" s="3"/>
      <c r="J51" s="3"/>
      <c r="K51" s="3" t="s">
        <v>91</v>
      </c>
    </row>
    <row r="52" spans="1:11" x14ac:dyDescent="0.55000000000000004">
      <c r="A52" s="1">
        <v>51</v>
      </c>
      <c r="B52" s="5" t="s">
        <v>58</v>
      </c>
      <c r="C52" s="5" t="s">
        <v>64</v>
      </c>
      <c r="D52" s="44">
        <f>VLOOKUP(B52,'2024.4.1あいちの人口（月報）より'!A$1:B$56,2,FALSE)</f>
        <v>41917</v>
      </c>
      <c r="E52" s="5">
        <v>56.72</v>
      </c>
      <c r="F52" s="46">
        <f t="shared" si="0"/>
        <v>739.01622002820875</v>
      </c>
      <c r="G52" s="3"/>
      <c r="H52" s="6" t="s">
        <v>82</v>
      </c>
      <c r="I52" s="3"/>
      <c r="J52" s="3"/>
      <c r="K52" s="3" t="s">
        <v>91</v>
      </c>
    </row>
    <row r="53" spans="1:11" x14ac:dyDescent="0.55000000000000004">
      <c r="A53" s="1">
        <v>52</v>
      </c>
      <c r="B53" s="5" t="s">
        <v>59</v>
      </c>
      <c r="C53" s="5" t="s">
        <v>73</v>
      </c>
      <c r="D53" s="44">
        <f>VLOOKUP(B53,'2024.4.1あいちの人口（月報）より'!A$1:B$56,2,FALSE)</f>
        <v>3799</v>
      </c>
      <c r="E53" s="5">
        <v>273.94</v>
      </c>
      <c r="F53" s="46">
        <f t="shared" si="0"/>
        <v>13.868000292034752</v>
      </c>
      <c r="G53" s="3"/>
      <c r="H53" s="6" t="s">
        <v>84</v>
      </c>
      <c r="I53" s="3"/>
      <c r="J53" s="3"/>
      <c r="K53" s="3" t="s">
        <v>91</v>
      </c>
    </row>
    <row r="54" spans="1:11" x14ac:dyDescent="0.55000000000000004">
      <c r="A54" s="1">
        <v>53</v>
      </c>
      <c r="B54" s="5" t="s">
        <v>60</v>
      </c>
      <c r="C54" s="5" t="s">
        <v>73</v>
      </c>
      <c r="D54" s="44">
        <f>VLOOKUP(B54,'2024.4.1あいちの人口（月報）より'!A$1:B$56,2,FALSE)</f>
        <v>2508</v>
      </c>
      <c r="E54" s="5">
        <v>123.38</v>
      </c>
      <c r="F54" s="46">
        <f t="shared" si="0"/>
        <v>20.327443669962719</v>
      </c>
      <c r="G54" s="3"/>
      <c r="H54" s="5"/>
      <c r="I54" s="3"/>
      <c r="J54" s="3"/>
      <c r="K54" s="3" t="s">
        <v>91</v>
      </c>
    </row>
    <row r="55" spans="1:11" x14ac:dyDescent="0.55000000000000004">
      <c r="A55" s="1">
        <v>54</v>
      </c>
      <c r="B55" s="5" t="s">
        <v>61</v>
      </c>
      <c r="C55" s="5" t="s">
        <v>73</v>
      </c>
      <c r="D55" s="44">
        <f>VLOOKUP(B55,'2024.4.1あいちの人口（月報）より'!A$1:B$56,2,FALSE)</f>
        <v>869</v>
      </c>
      <c r="E55" s="5">
        <v>155.88</v>
      </c>
      <c r="F55" s="46">
        <f t="shared" si="0"/>
        <v>5.5748011290736468</v>
      </c>
      <c r="G55" s="3"/>
      <c r="H55" s="5"/>
      <c r="I55" s="3"/>
      <c r="J55" s="3"/>
      <c r="K55" s="3" t="s">
        <v>91</v>
      </c>
    </row>
    <row r="57" spans="1:11" x14ac:dyDescent="0.55000000000000004">
      <c r="B57" s="1" t="s">
        <v>100</v>
      </c>
    </row>
    <row r="59" spans="1:11" x14ac:dyDescent="0.55000000000000004">
      <c r="B59" s="27" t="s">
        <v>101</v>
      </c>
    </row>
    <row r="61" spans="1:11" x14ac:dyDescent="0.55000000000000004">
      <c r="B61" s="1" t="s">
        <v>96</v>
      </c>
    </row>
    <row r="62" spans="1:11" x14ac:dyDescent="0.55000000000000004">
      <c r="B62" s="1" t="s">
        <v>5</v>
      </c>
    </row>
    <row r="63" spans="1:11" x14ac:dyDescent="0.55000000000000004">
      <c r="B63" s="1" t="s">
        <v>4</v>
      </c>
    </row>
    <row r="64" spans="1:11" x14ac:dyDescent="0.55000000000000004">
      <c r="B64" s="1" t="s">
        <v>6</v>
      </c>
    </row>
    <row r="65" spans="2:2" x14ac:dyDescent="0.55000000000000004">
      <c r="B65" s="1" t="s">
        <v>7</v>
      </c>
    </row>
  </sheetData>
  <phoneticPr fontId="2"/>
  <conditionalFormatting sqref="D2:D55">
    <cfRule type="cellIs" dxfId="3" priority="2" operator="greaterThanOrEqual">
      <formula>100000</formula>
    </cfRule>
  </conditionalFormatting>
  <conditionalFormatting sqref="F2:F55">
    <cfRule type="cellIs" dxfId="2" priority="1" operator="greaterThanOrEqual">
      <formula>1000</formula>
    </cfRule>
  </conditionalFormatting>
  <pageMargins left="0.7" right="0.7" top="0.75" bottom="0.75" header="0.3" footer="0.3"/>
  <pageSetup paperSize="9" scale="5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65"/>
  <sheetViews>
    <sheetView tabSelected="1" topLeftCell="A54" zoomScaleNormal="100" workbookViewId="0">
      <selection activeCell="E63" sqref="E63"/>
    </sheetView>
  </sheetViews>
  <sheetFormatPr defaultRowHeight="18" x14ac:dyDescent="0.55000000000000004"/>
  <cols>
    <col min="1" max="1" width="3.5" bestFit="1" customWidth="1"/>
    <col min="2" max="2" width="11.58203125" bestFit="1" customWidth="1"/>
    <col min="3" max="3" width="18.33203125" bestFit="1" customWidth="1"/>
    <col min="4" max="6" width="11.58203125" bestFit="1" customWidth="1"/>
    <col min="7" max="7" width="9.5" style="2" bestFit="1" customWidth="1"/>
    <col min="8" max="8" width="23.5" style="1" bestFit="1" customWidth="1"/>
    <col min="9" max="10" width="13.83203125" style="2" bestFit="1" customWidth="1"/>
    <col min="11" max="11" width="9.33203125" style="2" customWidth="1"/>
  </cols>
  <sheetData>
    <row r="1" spans="1:11" ht="26.5" thickBot="1" x14ac:dyDescent="0.6">
      <c r="B1" s="35" t="s">
        <v>0</v>
      </c>
      <c r="C1" s="36" t="s">
        <v>1</v>
      </c>
      <c r="D1" s="37" t="s">
        <v>75</v>
      </c>
      <c r="E1" s="37" t="s">
        <v>94</v>
      </c>
      <c r="F1" s="37" t="s">
        <v>76</v>
      </c>
      <c r="G1" s="37" t="s">
        <v>95</v>
      </c>
      <c r="H1" s="36" t="s">
        <v>3</v>
      </c>
      <c r="I1" s="37" t="s">
        <v>92</v>
      </c>
      <c r="J1" s="37" t="s">
        <v>93</v>
      </c>
      <c r="K1" s="38" t="s">
        <v>2</v>
      </c>
    </row>
    <row r="2" spans="1:11" x14ac:dyDescent="0.55000000000000004">
      <c r="A2" s="1">
        <v>9</v>
      </c>
      <c r="B2" s="11" t="s">
        <v>16</v>
      </c>
      <c r="C2" s="12" t="s">
        <v>69</v>
      </c>
      <c r="D2" s="47">
        <f>VLOOKUP(B2,'2024.4.1あいちの人口（月報）より'!A$1:B$56,2,FALSE)</f>
        <v>58450</v>
      </c>
      <c r="E2" s="48">
        <f>VLOOKUP(B2,建制順!$B$1:$K$55,4,FALSE)</f>
        <v>25.09</v>
      </c>
      <c r="F2" s="49">
        <f t="shared" ref="F2:F33" si="0">D2/E2</f>
        <v>2329.6133917895577</v>
      </c>
      <c r="G2" s="13"/>
      <c r="H2" s="12"/>
      <c r="I2" s="13"/>
      <c r="J2" s="13"/>
      <c r="K2" s="14" t="s">
        <v>91</v>
      </c>
    </row>
    <row r="3" spans="1:11" x14ac:dyDescent="0.55000000000000004">
      <c r="A3" s="1">
        <v>32</v>
      </c>
      <c r="B3" s="15" t="s">
        <v>39</v>
      </c>
      <c r="C3" s="5" t="s">
        <v>69</v>
      </c>
      <c r="D3" s="44">
        <f>VLOOKUP(B3,'2024.4.1あいちの人口（月報）より'!A$1:B$56,2,FALSE)</f>
        <v>58314</v>
      </c>
      <c r="E3" s="50">
        <f>VLOOKUP(B3,建制順!$B$1:$K$55,4,FALSE)</f>
        <v>66.680000000000007</v>
      </c>
      <c r="F3" s="46">
        <f t="shared" si="0"/>
        <v>874.53509298140364</v>
      </c>
      <c r="G3" s="3"/>
      <c r="H3" s="5"/>
      <c r="I3" s="3"/>
      <c r="J3" s="3"/>
      <c r="K3" s="16" t="s">
        <v>91</v>
      </c>
    </row>
    <row r="4" spans="1:11" x14ac:dyDescent="0.55000000000000004">
      <c r="A4" s="1">
        <v>35</v>
      </c>
      <c r="B4" s="15" t="s">
        <v>42</v>
      </c>
      <c r="C4" s="5" t="s">
        <v>69</v>
      </c>
      <c r="D4" s="44">
        <f>VLOOKUP(B4,'2024.4.1あいちの人口（月報）より'!A$1:B$56,2,FALSE)</f>
        <v>42053</v>
      </c>
      <c r="E4" s="50">
        <f>VLOOKUP(B4,建制順!$B$1:$K$55,4,FALSE)</f>
        <v>49.26</v>
      </c>
      <c r="F4" s="46">
        <f t="shared" si="0"/>
        <v>853.69468128298831</v>
      </c>
      <c r="G4" s="3"/>
      <c r="H4" s="5"/>
      <c r="I4" s="3"/>
      <c r="J4" s="3"/>
      <c r="K4" s="16" t="s">
        <v>91</v>
      </c>
    </row>
    <row r="5" spans="1:11" x14ac:dyDescent="0.55000000000000004">
      <c r="A5" s="1">
        <v>37</v>
      </c>
      <c r="B5" s="15" t="s">
        <v>44</v>
      </c>
      <c r="C5" s="5" t="s">
        <v>69</v>
      </c>
      <c r="D5" s="44">
        <f>VLOOKUP(B5,'2024.4.1あいちの人口（月報）より'!A$1:B$56,2,FALSE)</f>
        <v>85275</v>
      </c>
      <c r="E5" s="50">
        <f>VLOOKUP(B5,建制順!$B$1:$K$55,4,FALSE)</f>
        <v>27.49</v>
      </c>
      <c r="F5" s="46">
        <f t="shared" si="0"/>
        <v>3102.0371044016006</v>
      </c>
      <c r="G5" s="3"/>
      <c r="H5" s="6" t="s">
        <v>79</v>
      </c>
      <c r="I5" s="3" t="s">
        <v>90</v>
      </c>
      <c r="J5" s="3"/>
      <c r="K5" s="16" t="s">
        <v>90</v>
      </c>
    </row>
    <row r="6" spans="1:11" x14ac:dyDescent="0.55000000000000004">
      <c r="A6" s="1">
        <v>43</v>
      </c>
      <c r="B6" s="15" t="s">
        <v>50</v>
      </c>
      <c r="C6" s="5" t="s">
        <v>69</v>
      </c>
      <c r="D6" s="44">
        <f>VLOOKUP(B6,'2024.4.1あいちの人口（月報）より'!A$1:B$56,2,FALSE)</f>
        <v>32990</v>
      </c>
      <c r="E6" s="50">
        <f>VLOOKUP(B6,建制順!$B$1:$K$55,4,FALSE)</f>
        <v>6.59</v>
      </c>
      <c r="F6" s="46">
        <f t="shared" si="0"/>
        <v>5006.0698027314111</v>
      </c>
      <c r="G6" s="3"/>
      <c r="H6" s="6" t="s">
        <v>79</v>
      </c>
      <c r="I6" s="3" t="s">
        <v>90</v>
      </c>
      <c r="J6" s="3"/>
      <c r="K6" s="16" t="s">
        <v>90</v>
      </c>
    </row>
    <row r="7" spans="1:11" x14ac:dyDescent="0.55000000000000004">
      <c r="A7" s="1">
        <v>44</v>
      </c>
      <c r="B7" s="15" t="s">
        <v>51</v>
      </c>
      <c r="C7" s="5" t="s">
        <v>69</v>
      </c>
      <c r="D7" s="44">
        <f>VLOOKUP(B7,'2024.4.1あいちの人口（月報）より'!A$1:B$56,2,FALSE)</f>
        <v>36524</v>
      </c>
      <c r="E7" s="50">
        <f>VLOOKUP(B7,建制順!$B$1:$K$55,4,FALSE)</f>
        <v>11.09</v>
      </c>
      <c r="F7" s="46">
        <f t="shared" si="0"/>
        <v>3293.4174932371507</v>
      </c>
      <c r="G7" s="3"/>
      <c r="H7" s="6" t="s">
        <v>79</v>
      </c>
      <c r="I7" s="3" t="s">
        <v>90</v>
      </c>
      <c r="J7" s="3"/>
      <c r="K7" s="16" t="s">
        <v>90</v>
      </c>
    </row>
    <row r="8" spans="1:11" ht="18.5" thickBot="1" x14ac:dyDescent="0.6">
      <c r="A8" s="1">
        <v>45</v>
      </c>
      <c r="B8" s="17" t="s">
        <v>52</v>
      </c>
      <c r="C8" s="18" t="s">
        <v>69</v>
      </c>
      <c r="D8" s="51">
        <f>VLOOKUP(B8,'2024.4.1あいちの人口（月報）より'!A$1:B$56,2,FALSE)</f>
        <v>4453</v>
      </c>
      <c r="E8" s="52">
        <f>VLOOKUP(B8,建制順!$B$1:$K$55,4,FALSE)</f>
        <v>22.43</v>
      </c>
      <c r="F8" s="53">
        <f t="shared" si="0"/>
        <v>198.52875613018279</v>
      </c>
      <c r="G8" s="19"/>
      <c r="H8" s="20" t="s">
        <v>79</v>
      </c>
      <c r="I8" s="19"/>
      <c r="J8" s="19"/>
      <c r="K8" s="21" t="s">
        <v>91</v>
      </c>
    </row>
    <row r="9" spans="1:11" x14ac:dyDescent="0.55000000000000004">
      <c r="A9" s="1">
        <v>4</v>
      </c>
      <c r="B9" s="39" t="s">
        <v>11</v>
      </c>
      <c r="C9" s="29" t="s">
        <v>65</v>
      </c>
      <c r="D9" s="54">
        <f>VLOOKUP(B9,'2024.4.1あいちの人口（月報）より'!A$1:B$56,2,FALSE)</f>
        <v>371520</v>
      </c>
      <c r="E9" s="55">
        <f>VLOOKUP(B9,建制順!$B$1:$K$55,4,FALSE)</f>
        <v>113.82</v>
      </c>
      <c r="F9" s="56">
        <f t="shared" si="0"/>
        <v>3264.1012124406961</v>
      </c>
      <c r="G9" s="30" t="s">
        <v>78</v>
      </c>
      <c r="H9" s="29"/>
      <c r="I9" s="31" t="s">
        <v>90</v>
      </c>
      <c r="J9" s="31" t="s">
        <v>90</v>
      </c>
      <c r="K9" s="40" t="s">
        <v>90</v>
      </c>
    </row>
    <row r="10" spans="1:11" ht="18.5" thickBot="1" x14ac:dyDescent="0.6">
      <c r="A10" s="1">
        <v>20</v>
      </c>
      <c r="B10" s="41" t="s">
        <v>27</v>
      </c>
      <c r="C10" s="32" t="s">
        <v>65</v>
      </c>
      <c r="D10" s="57">
        <f>VLOOKUP(B10,'2024.4.1あいちの人口（月報）より'!A$1:B$56,2,FALSE)</f>
        <v>130871</v>
      </c>
      <c r="E10" s="58">
        <f>VLOOKUP(B10,建制順!$B$1:$K$55,4,FALSE)</f>
        <v>79.349999999999994</v>
      </c>
      <c r="F10" s="59">
        <f t="shared" si="0"/>
        <v>1649.2879647132957</v>
      </c>
      <c r="G10" s="28"/>
      <c r="H10" s="33" t="s">
        <v>87</v>
      </c>
      <c r="I10" s="28" t="s">
        <v>90</v>
      </c>
      <c r="J10" s="28" t="s">
        <v>90</v>
      </c>
      <c r="K10" s="42" t="s">
        <v>90</v>
      </c>
    </row>
    <row r="11" spans="1:11" x14ac:dyDescent="0.55000000000000004">
      <c r="A11" s="1">
        <v>33</v>
      </c>
      <c r="B11" s="11" t="s">
        <v>40</v>
      </c>
      <c r="C11" s="12" t="s">
        <v>74</v>
      </c>
      <c r="D11" s="47">
        <f>VLOOKUP(B11,'2024.4.1あいちの人口（月報）より'!A$1:B$56,2,FALSE)</f>
        <v>66738</v>
      </c>
      <c r="E11" s="48">
        <f>VLOOKUP(B11,建制順!$B$1:$K$55,4,FALSE)</f>
        <v>17.350000000000001</v>
      </c>
      <c r="F11" s="49">
        <f t="shared" si="0"/>
        <v>3846.5706051873194</v>
      </c>
      <c r="G11" s="13"/>
      <c r="H11" s="23" t="s">
        <v>89</v>
      </c>
      <c r="I11" s="13" t="s">
        <v>90</v>
      </c>
      <c r="J11" s="13"/>
      <c r="K11" s="14" t="s">
        <v>90</v>
      </c>
    </row>
    <row r="12" spans="1:11" x14ac:dyDescent="0.55000000000000004">
      <c r="A12" s="1">
        <v>34</v>
      </c>
      <c r="B12" s="15" t="s">
        <v>41</v>
      </c>
      <c r="C12" s="5" t="s">
        <v>74</v>
      </c>
      <c r="D12" s="44">
        <f>VLOOKUP(B12,'2024.4.1あいちの人口（月報）より'!A$1:B$56,2,FALSE)</f>
        <v>85964</v>
      </c>
      <c r="E12" s="50">
        <f>VLOOKUP(B12,建制順!$B$1:$K$55,4,FALSE)</f>
        <v>18.37</v>
      </c>
      <c r="F12" s="46">
        <f t="shared" si="0"/>
        <v>4679.5862819814911</v>
      </c>
      <c r="G12" s="3"/>
      <c r="H12" s="6" t="s">
        <v>89</v>
      </c>
      <c r="I12" s="3" t="s">
        <v>90</v>
      </c>
      <c r="J12" s="3"/>
      <c r="K12" s="16" t="s">
        <v>90</v>
      </c>
    </row>
    <row r="13" spans="1:11" ht="18.5" thickBot="1" x14ac:dyDescent="0.6">
      <c r="A13" s="1">
        <v>40</v>
      </c>
      <c r="B13" s="17" t="s">
        <v>47</v>
      </c>
      <c r="C13" s="18" t="s">
        <v>74</v>
      </c>
      <c r="D13" s="51">
        <f>VLOOKUP(B13,'2024.4.1あいちの人口（月報）より'!A$1:B$56,2,FALSE)</f>
        <v>15761</v>
      </c>
      <c r="E13" s="52">
        <f>VLOOKUP(B13,建制順!$B$1:$K$55,4,FALSE)</f>
        <v>6.18</v>
      </c>
      <c r="F13" s="53">
        <f t="shared" si="0"/>
        <v>2550.3236245954695</v>
      </c>
      <c r="G13" s="19"/>
      <c r="H13" s="20" t="s">
        <v>79</v>
      </c>
      <c r="I13" s="19" t="s">
        <v>90</v>
      </c>
      <c r="J13" s="19"/>
      <c r="K13" s="21" t="s">
        <v>90</v>
      </c>
    </row>
    <row r="14" spans="1:11" x14ac:dyDescent="0.55000000000000004">
      <c r="A14" s="1">
        <v>5</v>
      </c>
      <c r="B14" s="39" t="s">
        <v>12</v>
      </c>
      <c r="C14" s="29" t="s">
        <v>66</v>
      </c>
      <c r="D14" s="54">
        <f>VLOOKUP(B14,'2024.4.1あいちの人口（月報）より'!A$1:B$56,2,FALSE)</f>
        <v>124447</v>
      </c>
      <c r="E14" s="55">
        <f>VLOOKUP(B14,建制順!$B$1:$K$55,4,FALSE)</f>
        <v>111.4</v>
      </c>
      <c r="F14" s="56">
        <f t="shared" si="0"/>
        <v>1117.1184919210052</v>
      </c>
      <c r="G14" s="31"/>
      <c r="H14" s="34" t="s">
        <v>86</v>
      </c>
      <c r="I14" s="31" t="s">
        <v>90</v>
      </c>
      <c r="J14" s="31" t="s">
        <v>90</v>
      </c>
      <c r="K14" s="40" t="s">
        <v>90</v>
      </c>
    </row>
    <row r="15" spans="1:11" x14ac:dyDescent="0.55000000000000004">
      <c r="A15" s="1">
        <v>26</v>
      </c>
      <c r="B15" s="15" t="s">
        <v>33</v>
      </c>
      <c r="C15" s="5" t="s">
        <v>66</v>
      </c>
      <c r="D15" s="44">
        <f>VLOOKUP(B15,'2024.4.1あいちの人口（月報）より'!A$1:B$56,2,FALSE)</f>
        <v>82905</v>
      </c>
      <c r="E15" s="50">
        <f>VLOOKUP(B15,建制順!$B$1:$K$55,4,FALSE)</f>
        <v>21.03</v>
      </c>
      <c r="F15" s="46">
        <f t="shared" si="0"/>
        <v>3942.2253922967188</v>
      </c>
      <c r="G15" s="3"/>
      <c r="H15" s="6" t="s">
        <v>79</v>
      </c>
      <c r="I15" s="3" t="s">
        <v>90</v>
      </c>
      <c r="J15" s="3"/>
      <c r="K15" s="16" t="s">
        <v>90</v>
      </c>
    </row>
    <row r="16" spans="1:11" x14ac:dyDescent="0.55000000000000004">
      <c r="A16" s="1">
        <v>29</v>
      </c>
      <c r="B16" s="15" t="s">
        <v>36</v>
      </c>
      <c r="C16" s="5" t="s">
        <v>66</v>
      </c>
      <c r="D16" s="44">
        <f>VLOOKUP(B16,'2024.4.1あいちの人口（月報）より'!A$1:B$56,2,FALSE)</f>
        <v>68135</v>
      </c>
      <c r="E16" s="50">
        <f>VLOOKUP(B16,建制順!$B$1:$K$55,4,FALSE)</f>
        <v>23.22</v>
      </c>
      <c r="F16" s="46">
        <f t="shared" si="0"/>
        <v>2934.3238587424635</v>
      </c>
      <c r="G16" s="3"/>
      <c r="H16" s="6" t="s">
        <v>79</v>
      </c>
      <c r="I16" s="3" t="s">
        <v>90</v>
      </c>
      <c r="J16" s="3"/>
      <c r="K16" s="16" t="s">
        <v>90</v>
      </c>
    </row>
    <row r="17" spans="1:11" x14ac:dyDescent="0.55000000000000004">
      <c r="A17" s="1">
        <v>30</v>
      </c>
      <c r="B17" s="15" t="s">
        <v>37</v>
      </c>
      <c r="C17" s="5" t="s">
        <v>66</v>
      </c>
      <c r="D17" s="44">
        <f>VLOOKUP(B17,'2024.4.1あいちの人口（月報）より'!A$1:B$56,2,FALSE)</f>
        <v>93384</v>
      </c>
      <c r="E17" s="50">
        <f>VLOOKUP(B17,建制順!$B$1:$K$55,4,FALSE)</f>
        <v>34.909999999999997</v>
      </c>
      <c r="F17" s="46">
        <f t="shared" si="0"/>
        <v>2674.9928387281584</v>
      </c>
      <c r="G17" s="3"/>
      <c r="H17" s="6" t="s">
        <v>86</v>
      </c>
      <c r="I17" s="3" t="s">
        <v>90</v>
      </c>
      <c r="J17" s="3"/>
      <c r="K17" s="16" t="s">
        <v>90</v>
      </c>
    </row>
    <row r="18" spans="1:11" x14ac:dyDescent="0.55000000000000004">
      <c r="A18" s="1">
        <v>38</v>
      </c>
      <c r="B18" s="15" t="s">
        <v>45</v>
      </c>
      <c r="C18" s="5" t="s">
        <v>66</v>
      </c>
      <c r="D18" s="44">
        <f>VLOOKUP(B18,'2024.4.1あいちの人口（月報）より'!A$1:B$56,2,FALSE)</f>
        <v>61519</v>
      </c>
      <c r="E18" s="50">
        <f>VLOOKUP(B18,建制順!$B$1:$K$55,4,FALSE)</f>
        <v>21.55</v>
      </c>
      <c r="F18" s="46">
        <f t="shared" si="0"/>
        <v>2854.7099767981435</v>
      </c>
      <c r="G18" s="3"/>
      <c r="H18" s="6" t="s">
        <v>86</v>
      </c>
      <c r="I18" s="3" t="s">
        <v>90</v>
      </c>
      <c r="J18" s="3"/>
      <c r="K18" s="16" t="s">
        <v>90</v>
      </c>
    </row>
    <row r="19" spans="1:11" ht="18.5" thickBot="1" x14ac:dyDescent="0.6">
      <c r="A19" s="1">
        <v>39</v>
      </c>
      <c r="B19" s="41" t="s">
        <v>46</v>
      </c>
      <c r="C19" s="32" t="s">
        <v>66</v>
      </c>
      <c r="D19" s="57">
        <f>VLOOKUP(B19,'2024.4.1あいちの人口（月報）より'!A$1:B$56,2,FALSE)</f>
        <v>43778</v>
      </c>
      <c r="E19" s="58">
        <f>VLOOKUP(B19,建制順!$B$1:$K$55,4,FALSE)</f>
        <v>18.03</v>
      </c>
      <c r="F19" s="59">
        <f t="shared" si="0"/>
        <v>2428.0643372157515</v>
      </c>
      <c r="G19" s="28"/>
      <c r="H19" s="33" t="s">
        <v>79</v>
      </c>
      <c r="I19" s="28" t="s">
        <v>90</v>
      </c>
      <c r="J19" s="28"/>
      <c r="K19" s="42" t="s">
        <v>90</v>
      </c>
    </row>
    <row r="20" spans="1:11" x14ac:dyDescent="0.55000000000000004">
      <c r="A20" s="1">
        <v>7</v>
      </c>
      <c r="B20" s="11" t="s">
        <v>14</v>
      </c>
      <c r="C20" s="12" t="s">
        <v>68</v>
      </c>
      <c r="D20" s="47">
        <f>VLOOKUP(B20,'2024.4.1あいちの人口（月報）より'!A$1:B$56,2,FALSE)</f>
        <v>302803</v>
      </c>
      <c r="E20" s="48">
        <f>VLOOKUP(B20,建制順!$B$1:$K$55,4,FALSE)</f>
        <v>92.78</v>
      </c>
      <c r="F20" s="49">
        <f t="shared" si="0"/>
        <v>3263.6667385212331</v>
      </c>
      <c r="G20" s="13"/>
      <c r="H20" s="23" t="s">
        <v>79</v>
      </c>
      <c r="I20" s="13" t="s">
        <v>90</v>
      </c>
      <c r="J20" s="13" t="s">
        <v>90</v>
      </c>
      <c r="K20" s="14" t="s">
        <v>90</v>
      </c>
    </row>
    <row r="21" spans="1:11" x14ac:dyDescent="0.55000000000000004">
      <c r="A21" s="1">
        <v>16</v>
      </c>
      <c r="B21" s="15" t="s">
        <v>23</v>
      </c>
      <c r="C21" s="5" t="s">
        <v>68</v>
      </c>
      <c r="D21" s="44">
        <f>VLOOKUP(B21,'2024.4.1あいちの人口（月報）より'!A$1:B$56,2,FALSE)</f>
        <v>70689</v>
      </c>
      <c r="E21" s="50">
        <f>VLOOKUP(B21,建制順!$B$1:$K$55,4,FALSE)</f>
        <v>74.900000000000006</v>
      </c>
      <c r="F21" s="46">
        <f t="shared" si="0"/>
        <v>943.77837116154865</v>
      </c>
      <c r="G21" s="3"/>
      <c r="H21" s="5"/>
      <c r="I21" s="3"/>
      <c r="J21" s="3"/>
      <c r="K21" s="16" t="s">
        <v>91</v>
      </c>
    </row>
    <row r="22" spans="1:11" x14ac:dyDescent="0.55000000000000004">
      <c r="A22" s="1">
        <v>18</v>
      </c>
      <c r="B22" s="15" t="s">
        <v>25</v>
      </c>
      <c r="C22" s="5" t="s">
        <v>68</v>
      </c>
      <c r="D22" s="44">
        <f>VLOOKUP(B22,'2024.4.1あいちの人口（月報）より'!A$1:B$56,2,FALSE)</f>
        <v>95820</v>
      </c>
      <c r="E22" s="50">
        <f>VLOOKUP(B22,建制順!$B$1:$K$55,4,FALSE)</f>
        <v>30.2</v>
      </c>
      <c r="F22" s="46">
        <f t="shared" si="0"/>
        <v>3172.8476821192053</v>
      </c>
      <c r="G22" s="3"/>
      <c r="H22" s="6" t="s">
        <v>87</v>
      </c>
      <c r="I22" s="3" t="s">
        <v>90</v>
      </c>
      <c r="J22" s="3"/>
      <c r="K22" s="16" t="s">
        <v>90</v>
      </c>
    </row>
    <row r="23" spans="1:11" x14ac:dyDescent="0.55000000000000004">
      <c r="A23" s="1">
        <v>19</v>
      </c>
      <c r="B23" s="15" t="s">
        <v>26</v>
      </c>
      <c r="C23" s="5" t="s">
        <v>68</v>
      </c>
      <c r="D23" s="44">
        <f>VLOOKUP(B23,'2024.4.1あいちの人口（月報）より'!A$1:B$56,2,FALSE)</f>
        <v>145029</v>
      </c>
      <c r="E23" s="50">
        <f>VLOOKUP(B23,建制順!$B$1:$K$55,4,FALSE)</f>
        <v>62.81</v>
      </c>
      <c r="F23" s="46">
        <f t="shared" si="0"/>
        <v>2309.0113039324947</v>
      </c>
      <c r="G23" s="3"/>
      <c r="H23" s="5"/>
      <c r="I23" s="3"/>
      <c r="J23" s="3" t="s">
        <v>90</v>
      </c>
      <c r="K23" s="16" t="s">
        <v>90</v>
      </c>
    </row>
    <row r="24" spans="1:11" x14ac:dyDescent="0.55000000000000004">
      <c r="A24" s="1">
        <v>28</v>
      </c>
      <c r="B24" s="15" t="s">
        <v>35</v>
      </c>
      <c r="C24" s="5" t="s">
        <v>68</v>
      </c>
      <c r="D24" s="44">
        <f>VLOOKUP(B24,'2024.4.1あいちの人口（月報）より'!A$1:B$56,2,FALSE)</f>
        <v>47649</v>
      </c>
      <c r="E24" s="50">
        <f>VLOOKUP(B24,建制順!$B$1:$K$55,4,FALSE)</f>
        <v>10.47</v>
      </c>
      <c r="F24" s="46">
        <f t="shared" si="0"/>
        <v>4551.002865329513</v>
      </c>
      <c r="G24" s="3"/>
      <c r="H24" s="6" t="s">
        <v>88</v>
      </c>
      <c r="I24" s="3" t="s">
        <v>90</v>
      </c>
      <c r="J24" s="3"/>
      <c r="K24" s="16" t="s">
        <v>90</v>
      </c>
    </row>
    <row r="25" spans="1:11" x14ac:dyDescent="0.55000000000000004">
      <c r="A25" s="1">
        <v>41</v>
      </c>
      <c r="B25" s="15" t="s">
        <v>48</v>
      </c>
      <c r="C25" s="5" t="s">
        <v>68</v>
      </c>
      <c r="D25" s="44">
        <f>VLOOKUP(B25,'2024.4.1あいちの人口（月報）より'!A$1:B$56,2,FALSE)</f>
        <v>24014</v>
      </c>
      <c r="E25" s="50">
        <f>VLOOKUP(B25,建制順!$B$1:$K$55,4,FALSE)</f>
        <v>13.61</v>
      </c>
      <c r="F25" s="46">
        <f t="shared" si="0"/>
        <v>1764.4379132990448</v>
      </c>
      <c r="G25" s="3"/>
      <c r="H25" s="5"/>
      <c r="I25" s="3"/>
      <c r="J25" s="3"/>
      <c r="K25" s="16" t="s">
        <v>91</v>
      </c>
    </row>
    <row r="26" spans="1:11" ht="18.5" thickBot="1" x14ac:dyDescent="0.6">
      <c r="A26" s="1">
        <v>42</v>
      </c>
      <c r="B26" s="17" t="s">
        <v>49</v>
      </c>
      <c r="C26" s="18" t="s">
        <v>68</v>
      </c>
      <c r="D26" s="51">
        <f>VLOOKUP(B26,'2024.4.1あいちの人口（月報）より'!A$1:B$56,2,FALSE)</f>
        <v>34172</v>
      </c>
      <c r="E26" s="52">
        <f>VLOOKUP(B26,建制順!$B$1:$K$55,4,FALSE)</f>
        <v>11.19</v>
      </c>
      <c r="F26" s="53">
        <f t="shared" si="0"/>
        <v>3053.7980339588921</v>
      </c>
      <c r="G26" s="19"/>
      <c r="H26" s="18"/>
      <c r="I26" s="19"/>
      <c r="J26" s="19"/>
      <c r="K26" s="21" t="s">
        <v>91</v>
      </c>
    </row>
    <row r="27" spans="1:11" x14ac:dyDescent="0.55000000000000004">
      <c r="A27" s="1">
        <v>6</v>
      </c>
      <c r="B27" s="39" t="s">
        <v>13</v>
      </c>
      <c r="C27" s="29" t="s">
        <v>67</v>
      </c>
      <c r="D27" s="54">
        <f>VLOOKUP(B27,'2024.4.1あいちの人口（月報）より'!A$1:B$56,2,FALSE)</f>
        <v>114130</v>
      </c>
      <c r="E27" s="55">
        <f>VLOOKUP(B27,建制順!$B$1:$K$55,4,FALSE)</f>
        <v>47.42</v>
      </c>
      <c r="F27" s="56">
        <f t="shared" si="0"/>
        <v>2406.7903838043021</v>
      </c>
      <c r="G27" s="31"/>
      <c r="H27" s="29"/>
      <c r="I27" s="31"/>
      <c r="J27" s="31" t="s">
        <v>90</v>
      </c>
      <c r="K27" s="40" t="s">
        <v>90</v>
      </c>
    </row>
    <row r="28" spans="1:11" x14ac:dyDescent="0.55000000000000004">
      <c r="A28" s="1">
        <v>17</v>
      </c>
      <c r="B28" s="15" t="s">
        <v>24</v>
      </c>
      <c r="C28" s="5" t="s">
        <v>67</v>
      </c>
      <c r="D28" s="44">
        <f>VLOOKUP(B28,'2024.4.1あいちの人口（月報）より'!A$1:B$56,2,FALSE)</f>
        <v>58170</v>
      </c>
      <c r="E28" s="50">
        <f>VLOOKUP(B28,建制順!$B$1:$K$55,4,FALSE)</f>
        <v>55.9</v>
      </c>
      <c r="F28" s="46">
        <f t="shared" si="0"/>
        <v>1040.6082289803221</v>
      </c>
      <c r="G28" s="3"/>
      <c r="H28" s="5"/>
      <c r="I28" s="3"/>
      <c r="J28" s="3"/>
      <c r="K28" s="16" t="s">
        <v>91</v>
      </c>
    </row>
    <row r="29" spans="1:11" x14ac:dyDescent="0.55000000000000004">
      <c r="A29" s="1">
        <v>22</v>
      </c>
      <c r="B29" s="15" t="s">
        <v>29</v>
      </c>
      <c r="C29" s="5" t="s">
        <v>67</v>
      </c>
      <c r="D29" s="44">
        <f>VLOOKUP(B29,'2024.4.1あいちの人口（月報）より'!A$1:B$56,2,FALSE)</f>
        <v>112279</v>
      </c>
      <c r="E29" s="50">
        <f>VLOOKUP(B29,建制順!$B$1:$K$55,4,FALSE)</f>
        <v>43.43</v>
      </c>
      <c r="F29" s="46">
        <f t="shared" si="0"/>
        <v>2585.2866682017038</v>
      </c>
      <c r="G29" s="3"/>
      <c r="H29" s="6" t="s">
        <v>79</v>
      </c>
      <c r="I29" s="3" t="s">
        <v>90</v>
      </c>
      <c r="J29" s="3" t="s">
        <v>90</v>
      </c>
      <c r="K29" s="16" t="s">
        <v>90</v>
      </c>
    </row>
    <row r="30" spans="1:11" x14ac:dyDescent="0.55000000000000004">
      <c r="A30" s="1">
        <v>23</v>
      </c>
      <c r="B30" s="15" t="s">
        <v>30</v>
      </c>
      <c r="C30" s="5" t="s">
        <v>67</v>
      </c>
      <c r="D30" s="44">
        <f>VLOOKUP(B30,'2024.4.1あいちの人口（月報）より'!A$1:B$56,2,FALSE)</f>
        <v>93273</v>
      </c>
      <c r="E30" s="50">
        <f>VLOOKUP(B30,建制順!$B$1:$K$55,4,FALSE)</f>
        <v>33.659999999999997</v>
      </c>
      <c r="F30" s="46">
        <f t="shared" si="0"/>
        <v>2771.033868092692</v>
      </c>
      <c r="G30" s="3"/>
      <c r="H30" s="6" t="s">
        <v>79</v>
      </c>
      <c r="I30" s="3" t="s">
        <v>90</v>
      </c>
      <c r="J30" s="3"/>
      <c r="K30" s="16" t="s">
        <v>90</v>
      </c>
    </row>
    <row r="31" spans="1:11" x14ac:dyDescent="0.55000000000000004">
      <c r="A31" s="1">
        <v>24</v>
      </c>
      <c r="B31" s="15" t="s">
        <v>31</v>
      </c>
      <c r="C31" s="5" t="s">
        <v>67</v>
      </c>
      <c r="D31" s="44">
        <f>VLOOKUP(B31,'2024.4.1あいちの人口（月報）より'!A$1:B$56,2,FALSE)</f>
        <v>81739</v>
      </c>
      <c r="E31" s="50">
        <f>VLOOKUP(B31,建制順!$B$1:$K$55,4,FALSE)</f>
        <v>45.9</v>
      </c>
      <c r="F31" s="46">
        <f t="shared" si="0"/>
        <v>1780.8061002178649</v>
      </c>
      <c r="G31" s="3"/>
      <c r="H31" s="5"/>
      <c r="I31" s="3"/>
      <c r="J31" s="3"/>
      <c r="K31" s="16" t="s">
        <v>91</v>
      </c>
    </row>
    <row r="32" spans="1:11" x14ac:dyDescent="0.55000000000000004">
      <c r="A32" s="1">
        <v>46</v>
      </c>
      <c r="B32" s="15" t="s">
        <v>53</v>
      </c>
      <c r="C32" s="5" t="s">
        <v>67</v>
      </c>
      <c r="D32" s="44">
        <f>VLOOKUP(B32,'2024.4.1あいちの人口（月報）より'!A$1:B$56,2,FALSE)</f>
        <v>27790</v>
      </c>
      <c r="E32" s="50">
        <f>VLOOKUP(B32,建制順!$B$1:$K$55,4,FALSE)</f>
        <v>23.8</v>
      </c>
      <c r="F32" s="46">
        <f t="shared" si="0"/>
        <v>1167.6470588235293</v>
      </c>
      <c r="G32" s="3"/>
      <c r="H32" s="5"/>
      <c r="I32" s="3"/>
      <c r="J32" s="3"/>
      <c r="K32" s="16" t="s">
        <v>91</v>
      </c>
    </row>
    <row r="33" spans="1:11" x14ac:dyDescent="0.55000000000000004">
      <c r="A33" s="1">
        <v>47</v>
      </c>
      <c r="B33" s="15" t="s">
        <v>54</v>
      </c>
      <c r="C33" s="5" t="s">
        <v>67</v>
      </c>
      <c r="D33" s="44">
        <f>VLOOKUP(B33,'2024.4.1あいちの人口（月報）より'!A$1:B$56,2,FALSE)</f>
        <v>49164</v>
      </c>
      <c r="E33" s="50">
        <f>VLOOKUP(B33,建制順!$B$1:$K$55,4,FALSE)</f>
        <v>31.14</v>
      </c>
      <c r="F33" s="46">
        <f t="shared" si="0"/>
        <v>1578.805394990366</v>
      </c>
      <c r="G33" s="3"/>
      <c r="H33" s="5"/>
      <c r="I33" s="3"/>
      <c r="J33" s="3"/>
      <c r="K33" s="16" t="s">
        <v>91</v>
      </c>
    </row>
    <row r="34" spans="1:11" x14ac:dyDescent="0.55000000000000004">
      <c r="A34" s="1">
        <v>48</v>
      </c>
      <c r="B34" s="15" t="s">
        <v>55</v>
      </c>
      <c r="C34" s="5" t="s">
        <v>67</v>
      </c>
      <c r="D34" s="44">
        <f>VLOOKUP(B34,'2024.4.1あいちの人口（月報）より'!A$1:B$56,2,FALSE)</f>
        <v>14866</v>
      </c>
      <c r="E34" s="50">
        <f>VLOOKUP(B34,建制順!$B$1:$K$55,4,FALSE)</f>
        <v>38.229999999999997</v>
      </c>
      <c r="F34" s="46">
        <f t="shared" ref="F34:F55" si="1">D34/E34</f>
        <v>388.85691865027468</v>
      </c>
      <c r="G34" s="3"/>
      <c r="H34" s="5"/>
      <c r="I34" s="3"/>
      <c r="J34" s="3"/>
      <c r="K34" s="16" t="s">
        <v>91</v>
      </c>
    </row>
    <row r="35" spans="1:11" x14ac:dyDescent="0.55000000000000004">
      <c r="A35" s="1">
        <v>49</v>
      </c>
      <c r="B35" s="15" t="s">
        <v>56</v>
      </c>
      <c r="C35" s="5" t="s">
        <v>67</v>
      </c>
      <c r="D35" s="44">
        <f>VLOOKUP(B35,'2024.4.1あいちの人口（月報）より'!A$1:B$56,2,FALSE)</f>
        <v>21178</v>
      </c>
      <c r="E35" s="50">
        <f>VLOOKUP(B35,建制順!$B$1:$K$55,4,FALSE)</f>
        <v>46.2</v>
      </c>
      <c r="F35" s="46">
        <f t="shared" si="1"/>
        <v>458.39826839826839</v>
      </c>
      <c r="G35" s="3"/>
      <c r="H35" s="5"/>
      <c r="I35" s="3"/>
      <c r="J35" s="3"/>
      <c r="K35" s="16" t="s">
        <v>91</v>
      </c>
    </row>
    <row r="36" spans="1:11" ht="18.5" thickBot="1" x14ac:dyDescent="0.6">
      <c r="A36" s="1">
        <v>50</v>
      </c>
      <c r="B36" s="41" t="s">
        <v>57</v>
      </c>
      <c r="C36" s="32" t="s">
        <v>67</v>
      </c>
      <c r="D36" s="57">
        <f>VLOOKUP(B36,'2024.4.1あいちの人口（月報）より'!A$1:B$56,2,FALSE)</f>
        <v>43233</v>
      </c>
      <c r="E36" s="58">
        <f>VLOOKUP(B36,建制順!$B$1:$K$55,4,FALSE)</f>
        <v>26.37</v>
      </c>
      <c r="F36" s="59">
        <f t="shared" si="1"/>
        <v>1639.4766780432308</v>
      </c>
      <c r="G36" s="28"/>
      <c r="H36" s="32"/>
      <c r="I36" s="28"/>
      <c r="J36" s="28"/>
      <c r="K36" s="42" t="s">
        <v>91</v>
      </c>
    </row>
    <row r="37" spans="1:11" ht="18.5" thickBot="1" x14ac:dyDescent="0.6">
      <c r="A37" s="1">
        <v>1</v>
      </c>
      <c r="B37" s="24" t="s">
        <v>8</v>
      </c>
      <c r="C37" s="25" t="s">
        <v>62</v>
      </c>
      <c r="D37" s="60">
        <f>VLOOKUP(B37,'2024.4.1あいちの人口（月報）より'!A$1:B$56,2,FALSE)</f>
        <v>2329646</v>
      </c>
      <c r="E37" s="61">
        <f>VLOOKUP(B37,建制順!$B$1:$K$55,4,FALSE)</f>
        <v>326.5</v>
      </c>
      <c r="F37" s="62">
        <f t="shared" si="1"/>
        <v>7135.2098009188358</v>
      </c>
      <c r="G37" s="26" t="s">
        <v>77</v>
      </c>
      <c r="H37" s="25"/>
      <c r="I37" s="9" t="s">
        <v>90</v>
      </c>
      <c r="J37" s="9" t="s">
        <v>90</v>
      </c>
      <c r="K37" s="10" t="s">
        <v>90</v>
      </c>
    </row>
    <row r="38" spans="1:11" x14ac:dyDescent="0.55000000000000004">
      <c r="A38" s="1">
        <v>10</v>
      </c>
      <c r="B38" s="39" t="s">
        <v>17</v>
      </c>
      <c r="C38" s="29" t="s">
        <v>70</v>
      </c>
      <c r="D38" s="54">
        <f>VLOOKUP(B38,'2024.4.1あいちの人口（月報）より'!A$1:B$56,2,FALSE)</f>
        <v>71571</v>
      </c>
      <c r="E38" s="55">
        <f>VLOOKUP(B38,建制順!$B$1:$K$55,4,FALSE)</f>
        <v>36.68</v>
      </c>
      <c r="F38" s="56">
        <f t="shared" si="1"/>
        <v>1951.2268266085059</v>
      </c>
      <c r="G38" s="31"/>
      <c r="H38" s="29"/>
      <c r="I38" s="31"/>
      <c r="J38" s="31"/>
      <c r="K38" s="40" t="s">
        <v>91</v>
      </c>
    </row>
    <row r="39" spans="1:11" x14ac:dyDescent="0.55000000000000004">
      <c r="A39" s="1">
        <v>11</v>
      </c>
      <c r="B39" s="15" t="s">
        <v>18</v>
      </c>
      <c r="C39" s="5" t="s">
        <v>71</v>
      </c>
      <c r="D39" s="44">
        <f>VLOOKUP(B39,'2024.4.1あいちの人口（月報）より'!A$1:B$56,2,FALSE)</f>
        <v>153657</v>
      </c>
      <c r="E39" s="50">
        <f>VLOOKUP(B39,建制順!$B$1:$K$55,4,FALSE)</f>
        <v>50.39</v>
      </c>
      <c r="F39" s="46">
        <f t="shared" si="1"/>
        <v>3049.3550307600713</v>
      </c>
      <c r="G39" s="3"/>
      <c r="H39" s="6" t="s">
        <v>84</v>
      </c>
      <c r="I39" s="3" t="s">
        <v>90</v>
      </c>
      <c r="J39" s="3" t="s">
        <v>90</v>
      </c>
      <c r="K39" s="16" t="s">
        <v>90</v>
      </c>
    </row>
    <row r="40" spans="1:11" x14ac:dyDescent="0.55000000000000004">
      <c r="A40" s="1">
        <v>13</v>
      </c>
      <c r="B40" s="15" t="s">
        <v>20</v>
      </c>
      <c r="C40" s="5" t="s">
        <v>70</v>
      </c>
      <c r="D40" s="44">
        <f>VLOOKUP(B40,'2024.4.1あいちの人口（月報）より'!A$1:B$56,2,FALSE)</f>
        <v>185351</v>
      </c>
      <c r="E40" s="50">
        <f>VLOOKUP(B40,建制順!$B$1:$K$55,4,FALSE)</f>
        <v>86.05</v>
      </c>
      <c r="F40" s="46">
        <f t="shared" si="1"/>
        <v>2153.9918651946546</v>
      </c>
      <c r="G40" s="3"/>
      <c r="H40" s="6" t="s">
        <v>83</v>
      </c>
      <c r="I40" s="3" t="s">
        <v>90</v>
      </c>
      <c r="J40" s="3" t="s">
        <v>90</v>
      </c>
      <c r="K40" s="16" t="s">
        <v>90</v>
      </c>
    </row>
    <row r="41" spans="1:11" x14ac:dyDescent="0.55000000000000004">
      <c r="A41" s="1">
        <v>14</v>
      </c>
      <c r="B41" s="15" t="s">
        <v>21</v>
      </c>
      <c r="C41" s="5" t="s">
        <v>71</v>
      </c>
      <c r="D41" s="44">
        <f>VLOOKUP(B41,'2024.4.1あいちの人口（月報）より'!A$1:B$56,2,FALSE)</f>
        <v>166793</v>
      </c>
      <c r="E41" s="50">
        <f>VLOOKUP(B41,建制順!$B$1:$K$55,4,FALSE)</f>
        <v>161.22</v>
      </c>
      <c r="F41" s="46">
        <f t="shared" si="1"/>
        <v>1034.5676715047762</v>
      </c>
      <c r="G41" s="3"/>
      <c r="H41" s="6" t="s">
        <v>82</v>
      </c>
      <c r="I41" s="3" t="s">
        <v>90</v>
      </c>
      <c r="J41" s="3" t="s">
        <v>90</v>
      </c>
      <c r="K41" s="16" t="s">
        <v>90</v>
      </c>
    </row>
    <row r="42" spans="1:11" x14ac:dyDescent="0.55000000000000004">
      <c r="A42" s="1">
        <v>25</v>
      </c>
      <c r="B42" s="15" t="s">
        <v>32</v>
      </c>
      <c r="C42" s="5" t="s">
        <v>71</v>
      </c>
      <c r="D42" s="44">
        <f>VLOOKUP(B42,'2024.4.1あいちの人口（月報）より'!A$1:B$56,2,FALSE)</f>
        <v>72468</v>
      </c>
      <c r="E42" s="50">
        <f>VLOOKUP(B42,建制順!$B$1:$K$55,4,FALSE)</f>
        <v>16.309999999999999</v>
      </c>
      <c r="F42" s="46">
        <f t="shared" si="1"/>
        <v>4443.163703249541</v>
      </c>
      <c r="G42" s="3"/>
      <c r="H42" s="6" t="s">
        <v>84</v>
      </c>
      <c r="I42" s="3" t="s">
        <v>90</v>
      </c>
      <c r="J42" s="3"/>
      <c r="K42" s="16" t="s">
        <v>90</v>
      </c>
    </row>
    <row r="43" spans="1:11" ht="18.5" thickBot="1" x14ac:dyDescent="0.6">
      <c r="A43" s="1">
        <v>27</v>
      </c>
      <c r="B43" s="41" t="s">
        <v>34</v>
      </c>
      <c r="C43" s="32" t="s">
        <v>71</v>
      </c>
      <c r="D43" s="57">
        <f>VLOOKUP(B43,'2024.4.1あいちの人口（月報）より'!A$1:B$56,2,FALSE)</f>
        <v>45877</v>
      </c>
      <c r="E43" s="58">
        <f>VLOOKUP(B43,建制順!$B$1:$K$55,4,FALSE)</f>
        <v>13.11</v>
      </c>
      <c r="F43" s="59">
        <f t="shared" si="1"/>
        <v>3499.3897787948131</v>
      </c>
      <c r="G43" s="28"/>
      <c r="H43" s="32"/>
      <c r="I43" s="28"/>
      <c r="J43" s="28"/>
      <c r="K43" s="42" t="s">
        <v>91</v>
      </c>
    </row>
    <row r="44" spans="1:11" x14ac:dyDescent="0.55000000000000004">
      <c r="A44" s="1">
        <v>3</v>
      </c>
      <c r="B44" s="11" t="s">
        <v>10</v>
      </c>
      <c r="C44" s="12" t="s">
        <v>64</v>
      </c>
      <c r="D44" s="47">
        <f>VLOOKUP(B44,'2024.4.1あいちの人口（月報）より'!A$1:B$56,2,FALSE)</f>
        <v>379885</v>
      </c>
      <c r="E44" s="48">
        <f>VLOOKUP(B44,建制順!$B$1:$K$55,4,FALSE)</f>
        <v>387.2</v>
      </c>
      <c r="F44" s="49">
        <f t="shared" si="1"/>
        <v>981.10795454545462</v>
      </c>
      <c r="G44" s="22" t="s">
        <v>78</v>
      </c>
      <c r="H44" s="12"/>
      <c r="I44" s="13" t="s">
        <v>90</v>
      </c>
      <c r="J44" s="13"/>
      <c r="K44" s="14" t="s">
        <v>90</v>
      </c>
    </row>
    <row r="45" spans="1:11" ht="18.5" thickBot="1" x14ac:dyDescent="0.6">
      <c r="A45" s="1">
        <v>51</v>
      </c>
      <c r="B45" s="17" t="s">
        <v>58</v>
      </c>
      <c r="C45" s="18" t="s">
        <v>64</v>
      </c>
      <c r="D45" s="51">
        <f>VLOOKUP(B45,'2024.4.1あいちの人口（月報）より'!A$1:B$56,2,FALSE)</f>
        <v>41917</v>
      </c>
      <c r="E45" s="52">
        <f>VLOOKUP(B45,建制順!$B$1:$K$55,4,FALSE)</f>
        <v>56.72</v>
      </c>
      <c r="F45" s="53">
        <f t="shared" si="1"/>
        <v>739.01622002820875</v>
      </c>
      <c r="G45" s="19"/>
      <c r="H45" s="20" t="s">
        <v>82</v>
      </c>
      <c r="I45" s="19"/>
      <c r="J45" s="19"/>
      <c r="K45" s="21" t="s">
        <v>91</v>
      </c>
    </row>
    <row r="46" spans="1:11" x14ac:dyDescent="0.55000000000000004">
      <c r="A46" s="1">
        <v>12</v>
      </c>
      <c r="B46" s="39" t="s">
        <v>19</v>
      </c>
      <c r="C46" s="29" t="s">
        <v>72</v>
      </c>
      <c r="D46" s="54">
        <f>VLOOKUP(B46,'2024.4.1あいちの人口（月報）より'!A$1:B$56,2,FALSE)</f>
        <v>414383</v>
      </c>
      <c r="E46" s="55">
        <f>VLOOKUP(B46,建制順!$B$1:$K$55,4,FALSE)</f>
        <v>918.32</v>
      </c>
      <c r="F46" s="56">
        <f t="shared" si="1"/>
        <v>451.2403083892325</v>
      </c>
      <c r="G46" s="30" t="s">
        <v>78</v>
      </c>
      <c r="H46" s="29"/>
      <c r="I46" s="31" t="s">
        <v>90</v>
      </c>
      <c r="J46" s="31"/>
      <c r="K46" s="40" t="s">
        <v>90</v>
      </c>
    </row>
    <row r="47" spans="1:11" ht="18.5" thickBot="1" x14ac:dyDescent="0.6">
      <c r="A47" s="1">
        <v>36</v>
      </c>
      <c r="B47" s="41" t="s">
        <v>43</v>
      </c>
      <c r="C47" s="32" t="s">
        <v>72</v>
      </c>
      <c r="D47" s="57">
        <f>VLOOKUP(B47,'2024.4.1あいちの人口（月報）より'!A$1:B$56,2,FALSE)</f>
        <v>62062</v>
      </c>
      <c r="E47" s="58">
        <f>VLOOKUP(B47,建制順!$B$1:$K$55,4,FALSE)</f>
        <v>32.19</v>
      </c>
      <c r="F47" s="59">
        <f t="shared" si="1"/>
        <v>1927.990059024542</v>
      </c>
      <c r="G47" s="28"/>
      <c r="H47" s="33" t="s">
        <v>84</v>
      </c>
      <c r="I47" s="28" t="s">
        <v>90</v>
      </c>
      <c r="J47" s="28"/>
      <c r="K47" s="42" t="s">
        <v>90</v>
      </c>
    </row>
    <row r="48" spans="1:11" x14ac:dyDescent="0.55000000000000004">
      <c r="A48" s="1">
        <v>2</v>
      </c>
      <c r="B48" s="11" t="s">
        <v>9</v>
      </c>
      <c r="C48" s="12" t="s">
        <v>63</v>
      </c>
      <c r="D48" s="47">
        <f>VLOOKUP(B48,'2024.4.1あいちの人口（月報）より'!A$1:B$56,2,FALSE)</f>
        <v>361091</v>
      </c>
      <c r="E48" s="48">
        <f>VLOOKUP(B48,建制順!$B$1:$K$55,4,FALSE)</f>
        <v>262.02</v>
      </c>
      <c r="F48" s="49">
        <f t="shared" si="1"/>
        <v>1378.1047248301657</v>
      </c>
      <c r="G48" s="22" t="s">
        <v>78</v>
      </c>
      <c r="H48" s="12"/>
      <c r="I48" s="13" t="s">
        <v>90</v>
      </c>
      <c r="J48" s="13" t="s">
        <v>90</v>
      </c>
      <c r="K48" s="14" t="s">
        <v>90</v>
      </c>
    </row>
    <row r="49" spans="1:13" x14ac:dyDescent="0.55000000000000004">
      <c r="A49" s="1">
        <v>8</v>
      </c>
      <c r="B49" s="15" t="s">
        <v>15</v>
      </c>
      <c r="C49" s="5" t="s">
        <v>63</v>
      </c>
      <c r="D49" s="44">
        <f>VLOOKUP(B49,'2024.4.1あいちの人口（月報）より'!A$1:B$56,2,FALSE)</f>
        <v>183322</v>
      </c>
      <c r="E49" s="50">
        <f>VLOOKUP(B49,建制順!$B$1:$K$55,4,FALSE)</f>
        <v>161.13999999999999</v>
      </c>
      <c r="F49" s="46">
        <f t="shared" si="1"/>
        <v>1137.6566960407101</v>
      </c>
      <c r="G49" s="3"/>
      <c r="H49" s="6" t="s">
        <v>81</v>
      </c>
      <c r="I49" s="3" t="s">
        <v>90</v>
      </c>
      <c r="J49" s="3" t="s">
        <v>90</v>
      </c>
      <c r="K49" s="16" t="s">
        <v>90</v>
      </c>
      <c r="M49" s="1"/>
    </row>
    <row r="50" spans="1:13" x14ac:dyDescent="0.55000000000000004">
      <c r="A50" s="1">
        <v>15</v>
      </c>
      <c r="B50" s="15" t="s">
        <v>22</v>
      </c>
      <c r="C50" s="5" t="s">
        <v>63</v>
      </c>
      <c r="D50" s="44">
        <f>VLOOKUP(B50,'2024.4.1あいちの人口（月報）より'!A$1:B$56,2,FALSE)</f>
        <v>76935</v>
      </c>
      <c r="E50" s="50">
        <f>VLOOKUP(B50,建制順!$B$1:$K$55,4,FALSE)</f>
        <v>56.96</v>
      </c>
      <c r="F50" s="46">
        <f t="shared" si="1"/>
        <v>1350.6846910112358</v>
      </c>
      <c r="G50" s="3"/>
      <c r="H50" s="6" t="s">
        <v>82</v>
      </c>
      <c r="I50" s="3" t="s">
        <v>90</v>
      </c>
      <c r="J50" s="3"/>
      <c r="K50" s="16" t="s">
        <v>90</v>
      </c>
    </row>
    <row r="51" spans="1:13" ht="18.5" thickBot="1" x14ac:dyDescent="0.6">
      <c r="A51" s="1">
        <v>31</v>
      </c>
      <c r="B51" s="17" t="s">
        <v>38</v>
      </c>
      <c r="C51" s="18" t="s">
        <v>63</v>
      </c>
      <c r="D51" s="51">
        <f>VLOOKUP(B51,'2024.4.1あいちの人口（月報）より'!A$1:B$56,2,FALSE)</f>
        <v>56487</v>
      </c>
      <c r="E51" s="52">
        <f>VLOOKUP(B51,建制順!$B$1:$K$55,4,FALSE)</f>
        <v>191.11</v>
      </c>
      <c r="F51" s="53">
        <f t="shared" si="1"/>
        <v>295.573230076919</v>
      </c>
      <c r="G51" s="19"/>
      <c r="H51" s="20" t="s">
        <v>80</v>
      </c>
      <c r="I51" s="19"/>
      <c r="J51" s="19"/>
      <c r="K51" s="21" t="s">
        <v>91</v>
      </c>
    </row>
    <row r="52" spans="1:13" x14ac:dyDescent="0.55000000000000004">
      <c r="A52" s="1">
        <v>21</v>
      </c>
      <c r="B52" s="39" t="s">
        <v>28</v>
      </c>
      <c r="C52" s="29" t="s">
        <v>73</v>
      </c>
      <c r="D52" s="54">
        <f>VLOOKUP(B52,'2024.4.1あいちの人口（月報）より'!A$1:B$56,2,FALSE)</f>
        <v>40920</v>
      </c>
      <c r="E52" s="55">
        <f>VLOOKUP(B52,建制順!$B$1:$K$55,4,FALSE)</f>
        <v>499.23</v>
      </c>
      <c r="F52" s="56">
        <f t="shared" si="1"/>
        <v>81.966227991106294</v>
      </c>
      <c r="G52" s="31"/>
      <c r="H52" s="34" t="s">
        <v>85</v>
      </c>
      <c r="I52" s="31"/>
      <c r="J52" s="31"/>
      <c r="K52" s="40" t="s">
        <v>91</v>
      </c>
    </row>
    <row r="53" spans="1:13" x14ac:dyDescent="0.55000000000000004">
      <c r="A53" s="1">
        <v>52</v>
      </c>
      <c r="B53" s="15" t="s">
        <v>59</v>
      </c>
      <c r="C53" s="5" t="s">
        <v>73</v>
      </c>
      <c r="D53" s="44">
        <f>VLOOKUP(B53,'2024.4.1あいちの人口（月報）より'!A$1:B$56,2,FALSE)</f>
        <v>3799</v>
      </c>
      <c r="E53" s="50">
        <f>VLOOKUP(B53,建制順!$B$1:$K$55,4,FALSE)</f>
        <v>273.94</v>
      </c>
      <c r="F53" s="46">
        <f t="shared" si="1"/>
        <v>13.868000292034752</v>
      </c>
      <c r="G53" s="3"/>
      <c r="H53" s="6" t="s">
        <v>84</v>
      </c>
      <c r="I53" s="3"/>
      <c r="J53" s="3"/>
      <c r="K53" s="16" t="s">
        <v>91</v>
      </c>
    </row>
    <row r="54" spans="1:13" x14ac:dyDescent="0.55000000000000004">
      <c r="A54" s="1">
        <v>53</v>
      </c>
      <c r="B54" s="15" t="s">
        <v>60</v>
      </c>
      <c r="C54" s="5" t="s">
        <v>73</v>
      </c>
      <c r="D54" s="44">
        <f>VLOOKUP(B54,'2024.4.1あいちの人口（月報）より'!A$1:B$56,2,FALSE)</f>
        <v>2508</v>
      </c>
      <c r="E54" s="50">
        <f>VLOOKUP(B54,建制順!$B$1:$K$55,4,FALSE)</f>
        <v>123.38</v>
      </c>
      <c r="F54" s="46">
        <f t="shared" si="1"/>
        <v>20.327443669962719</v>
      </c>
      <c r="G54" s="3"/>
      <c r="H54" s="5"/>
      <c r="I54" s="3"/>
      <c r="J54" s="3"/>
      <c r="K54" s="16" t="s">
        <v>91</v>
      </c>
    </row>
    <row r="55" spans="1:13" ht="18.5" thickBot="1" x14ac:dyDescent="0.6">
      <c r="A55" s="1">
        <v>54</v>
      </c>
      <c r="B55" s="17" t="s">
        <v>61</v>
      </c>
      <c r="C55" s="18" t="s">
        <v>73</v>
      </c>
      <c r="D55" s="51">
        <f>VLOOKUP(B55,'2024.4.1あいちの人口（月報）より'!A$1:B$56,2,FALSE)</f>
        <v>869</v>
      </c>
      <c r="E55" s="52">
        <f>VLOOKUP(B55,建制順!$B$1:$K$55,4,FALSE)</f>
        <v>155.88</v>
      </c>
      <c r="F55" s="53">
        <f t="shared" si="1"/>
        <v>5.5748011290736468</v>
      </c>
      <c r="G55" s="19"/>
      <c r="H55" s="18"/>
      <c r="I55" s="19"/>
      <c r="J55" s="19"/>
      <c r="K55" s="21" t="s">
        <v>91</v>
      </c>
    </row>
    <row r="57" spans="1:13" x14ac:dyDescent="0.55000000000000004">
      <c r="B57" s="1" t="s">
        <v>100</v>
      </c>
      <c r="D57" s="45"/>
      <c r="F57" s="45"/>
    </row>
    <row r="58" spans="1:13" x14ac:dyDescent="0.55000000000000004">
      <c r="D58" s="45"/>
      <c r="F58" s="45"/>
    </row>
    <row r="59" spans="1:13" x14ac:dyDescent="0.55000000000000004">
      <c r="B59" s="27" t="s">
        <v>101</v>
      </c>
      <c r="D59" s="45"/>
      <c r="F59" s="45"/>
    </row>
    <row r="61" spans="1:13" x14ac:dyDescent="0.55000000000000004">
      <c r="B61" s="1" t="s">
        <v>96</v>
      </c>
    </row>
    <row r="62" spans="1:13" x14ac:dyDescent="0.55000000000000004">
      <c r="B62" s="1" t="s">
        <v>5</v>
      </c>
    </row>
    <row r="63" spans="1:13" x14ac:dyDescent="0.55000000000000004">
      <c r="B63" s="1" t="s">
        <v>4</v>
      </c>
    </row>
    <row r="64" spans="1:13" x14ac:dyDescent="0.55000000000000004">
      <c r="B64" s="1" t="s">
        <v>6</v>
      </c>
    </row>
    <row r="65" spans="2:2" x14ac:dyDescent="0.55000000000000004">
      <c r="B65" s="1" t="s">
        <v>7</v>
      </c>
    </row>
  </sheetData>
  <autoFilter ref="A1:M65" xr:uid="{00000000-0009-0000-0000-000001000000}">
    <sortState xmlns:xlrd2="http://schemas.microsoft.com/office/spreadsheetml/2017/richdata2" ref="A2:M65">
      <sortCondition ref="C1:C65"/>
    </sortState>
  </autoFilter>
  <phoneticPr fontId="2"/>
  <conditionalFormatting sqref="D2:D55">
    <cfRule type="cellIs" dxfId="1" priority="2" operator="greaterThanOrEqual">
      <formula>100000</formula>
    </cfRule>
  </conditionalFormatting>
  <conditionalFormatting sqref="F2:F55">
    <cfRule type="cellIs" dxfId="0" priority="1" operator="greaterThanOrEqual">
      <formula>1000</formula>
    </cfRule>
  </conditionalFormatting>
  <pageMargins left="0.7" right="0.7" top="0.75" bottom="0.75" header="0.3" footer="0.3"/>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56"/>
  <sheetViews>
    <sheetView topLeftCell="A51" workbookViewId="0">
      <selection activeCell="F68" sqref="F68"/>
    </sheetView>
  </sheetViews>
  <sheetFormatPr defaultRowHeight="18" x14ac:dyDescent="0.55000000000000004"/>
  <cols>
    <col min="2" max="2" width="9.5" style="63" bestFit="1" customWidth="1"/>
  </cols>
  <sheetData>
    <row r="1" spans="1:2" x14ac:dyDescent="0.55000000000000004">
      <c r="A1" t="s">
        <v>97</v>
      </c>
      <c r="B1" s="63" t="s">
        <v>99</v>
      </c>
    </row>
    <row r="2" spans="1:2" x14ac:dyDescent="0.55000000000000004">
      <c r="A2" t="s">
        <v>98</v>
      </c>
      <c r="B2" s="63">
        <f>SUM(B3:B56)</f>
        <v>7448620</v>
      </c>
    </row>
    <row r="3" spans="1:2" x14ac:dyDescent="0.55000000000000004">
      <c r="A3" t="s">
        <v>8</v>
      </c>
      <c r="B3" s="63">
        <v>2329646</v>
      </c>
    </row>
    <row r="4" spans="1:2" x14ac:dyDescent="0.55000000000000004">
      <c r="A4" t="s">
        <v>9</v>
      </c>
      <c r="B4" s="63">
        <v>361091</v>
      </c>
    </row>
    <row r="5" spans="1:2" x14ac:dyDescent="0.55000000000000004">
      <c r="A5" t="s">
        <v>10</v>
      </c>
      <c r="B5" s="63">
        <v>379885</v>
      </c>
    </row>
    <row r="6" spans="1:2" x14ac:dyDescent="0.55000000000000004">
      <c r="A6" t="s">
        <v>11</v>
      </c>
      <c r="B6" s="63">
        <v>371520</v>
      </c>
    </row>
    <row r="7" spans="1:2" x14ac:dyDescent="0.55000000000000004">
      <c r="A7" t="s">
        <v>12</v>
      </c>
      <c r="B7" s="63">
        <v>124447</v>
      </c>
    </row>
    <row r="8" spans="1:2" x14ac:dyDescent="0.55000000000000004">
      <c r="A8" t="s">
        <v>13</v>
      </c>
      <c r="B8" s="63">
        <v>114130</v>
      </c>
    </row>
    <row r="9" spans="1:2" x14ac:dyDescent="0.55000000000000004">
      <c r="A9" t="s">
        <v>14</v>
      </c>
      <c r="B9" s="63">
        <v>302803</v>
      </c>
    </row>
    <row r="10" spans="1:2" x14ac:dyDescent="0.55000000000000004">
      <c r="A10" t="s">
        <v>15</v>
      </c>
      <c r="B10" s="63">
        <v>183322</v>
      </c>
    </row>
    <row r="11" spans="1:2" x14ac:dyDescent="0.55000000000000004">
      <c r="A11" t="s">
        <v>16</v>
      </c>
      <c r="B11" s="63">
        <v>58450</v>
      </c>
    </row>
    <row r="12" spans="1:2" x14ac:dyDescent="0.55000000000000004">
      <c r="A12" t="s">
        <v>17</v>
      </c>
      <c r="B12" s="63">
        <v>71571</v>
      </c>
    </row>
    <row r="13" spans="1:2" x14ac:dyDescent="0.55000000000000004">
      <c r="A13" t="s">
        <v>18</v>
      </c>
      <c r="B13" s="63">
        <v>153657</v>
      </c>
    </row>
    <row r="14" spans="1:2" x14ac:dyDescent="0.55000000000000004">
      <c r="A14" t="s">
        <v>19</v>
      </c>
      <c r="B14" s="63">
        <v>414383</v>
      </c>
    </row>
    <row r="15" spans="1:2" x14ac:dyDescent="0.55000000000000004">
      <c r="A15" t="s">
        <v>20</v>
      </c>
      <c r="B15" s="63">
        <v>185351</v>
      </c>
    </row>
    <row r="16" spans="1:2" x14ac:dyDescent="0.55000000000000004">
      <c r="A16" t="s">
        <v>21</v>
      </c>
      <c r="B16" s="63">
        <v>166793</v>
      </c>
    </row>
    <row r="17" spans="1:2" x14ac:dyDescent="0.55000000000000004">
      <c r="A17" t="s">
        <v>22</v>
      </c>
      <c r="B17" s="63">
        <v>76935</v>
      </c>
    </row>
    <row r="18" spans="1:2" x14ac:dyDescent="0.55000000000000004">
      <c r="A18" t="s">
        <v>23</v>
      </c>
      <c r="B18" s="63">
        <v>70689</v>
      </c>
    </row>
    <row r="19" spans="1:2" x14ac:dyDescent="0.55000000000000004">
      <c r="A19" t="s">
        <v>24</v>
      </c>
      <c r="B19" s="63">
        <v>58170</v>
      </c>
    </row>
    <row r="20" spans="1:2" x14ac:dyDescent="0.55000000000000004">
      <c r="A20" t="s">
        <v>25</v>
      </c>
      <c r="B20" s="63">
        <v>95820</v>
      </c>
    </row>
    <row r="21" spans="1:2" x14ac:dyDescent="0.55000000000000004">
      <c r="A21" t="s">
        <v>26</v>
      </c>
      <c r="B21" s="63">
        <v>145029</v>
      </c>
    </row>
    <row r="22" spans="1:2" x14ac:dyDescent="0.55000000000000004">
      <c r="A22" t="s">
        <v>27</v>
      </c>
      <c r="B22" s="63">
        <v>130871</v>
      </c>
    </row>
    <row r="23" spans="1:2" x14ac:dyDescent="0.55000000000000004">
      <c r="A23" t="s">
        <v>28</v>
      </c>
      <c r="B23" s="63">
        <v>40920</v>
      </c>
    </row>
    <row r="24" spans="1:2" x14ac:dyDescent="0.55000000000000004">
      <c r="A24" t="s">
        <v>29</v>
      </c>
      <c r="B24" s="63">
        <v>112279</v>
      </c>
    </row>
    <row r="25" spans="1:2" x14ac:dyDescent="0.55000000000000004">
      <c r="A25" t="s">
        <v>30</v>
      </c>
      <c r="B25" s="63">
        <v>93273</v>
      </c>
    </row>
    <row r="26" spans="1:2" x14ac:dyDescent="0.55000000000000004">
      <c r="A26" t="s">
        <v>31</v>
      </c>
      <c r="B26" s="63">
        <v>81739</v>
      </c>
    </row>
    <row r="27" spans="1:2" x14ac:dyDescent="0.55000000000000004">
      <c r="A27" t="s">
        <v>32</v>
      </c>
      <c r="B27" s="63">
        <v>72468</v>
      </c>
    </row>
    <row r="28" spans="1:2" x14ac:dyDescent="0.55000000000000004">
      <c r="A28" t="s">
        <v>33</v>
      </c>
      <c r="B28" s="63">
        <v>82905</v>
      </c>
    </row>
    <row r="29" spans="1:2" x14ac:dyDescent="0.55000000000000004">
      <c r="A29" t="s">
        <v>34</v>
      </c>
      <c r="B29" s="63">
        <v>45877</v>
      </c>
    </row>
    <row r="30" spans="1:2" x14ac:dyDescent="0.55000000000000004">
      <c r="A30" t="s">
        <v>35</v>
      </c>
      <c r="B30" s="63">
        <v>47649</v>
      </c>
    </row>
    <row r="31" spans="1:2" x14ac:dyDescent="0.55000000000000004">
      <c r="A31" t="s">
        <v>36</v>
      </c>
      <c r="B31" s="63">
        <v>68135</v>
      </c>
    </row>
    <row r="32" spans="1:2" x14ac:dyDescent="0.55000000000000004">
      <c r="A32" t="s">
        <v>37</v>
      </c>
      <c r="B32" s="63">
        <v>93384</v>
      </c>
    </row>
    <row r="33" spans="1:2" x14ac:dyDescent="0.55000000000000004">
      <c r="A33" t="s">
        <v>38</v>
      </c>
      <c r="B33" s="63">
        <v>56487</v>
      </c>
    </row>
    <row r="34" spans="1:2" x14ac:dyDescent="0.55000000000000004">
      <c r="A34" t="s">
        <v>39</v>
      </c>
      <c r="B34" s="63">
        <v>58314</v>
      </c>
    </row>
    <row r="35" spans="1:2" x14ac:dyDescent="0.55000000000000004">
      <c r="A35" t="s">
        <v>40</v>
      </c>
      <c r="B35" s="63">
        <v>66738</v>
      </c>
    </row>
    <row r="36" spans="1:2" x14ac:dyDescent="0.55000000000000004">
      <c r="A36" t="s">
        <v>41</v>
      </c>
      <c r="B36" s="63">
        <v>85964</v>
      </c>
    </row>
    <row r="37" spans="1:2" x14ac:dyDescent="0.55000000000000004">
      <c r="A37" t="s">
        <v>42</v>
      </c>
      <c r="B37" s="63">
        <v>42053</v>
      </c>
    </row>
    <row r="38" spans="1:2" x14ac:dyDescent="0.55000000000000004">
      <c r="A38" t="s">
        <v>43</v>
      </c>
      <c r="B38" s="63">
        <v>62062</v>
      </c>
    </row>
    <row r="39" spans="1:2" x14ac:dyDescent="0.55000000000000004">
      <c r="A39" t="s">
        <v>44</v>
      </c>
      <c r="B39" s="63">
        <v>85275</v>
      </c>
    </row>
    <row r="40" spans="1:2" x14ac:dyDescent="0.55000000000000004">
      <c r="A40" t="s">
        <v>45</v>
      </c>
      <c r="B40" s="63">
        <v>61519</v>
      </c>
    </row>
    <row r="41" spans="1:2" x14ac:dyDescent="0.55000000000000004">
      <c r="A41" t="s">
        <v>46</v>
      </c>
      <c r="B41" s="63">
        <v>43778</v>
      </c>
    </row>
    <row r="42" spans="1:2" x14ac:dyDescent="0.55000000000000004">
      <c r="A42" t="s">
        <v>47</v>
      </c>
      <c r="B42" s="63">
        <v>15761</v>
      </c>
    </row>
    <row r="43" spans="1:2" x14ac:dyDescent="0.55000000000000004">
      <c r="A43" t="s">
        <v>48</v>
      </c>
      <c r="B43" s="63">
        <v>24014</v>
      </c>
    </row>
    <row r="44" spans="1:2" x14ac:dyDescent="0.55000000000000004">
      <c r="A44" t="s">
        <v>49</v>
      </c>
      <c r="B44" s="63">
        <v>34172</v>
      </c>
    </row>
    <row r="45" spans="1:2" x14ac:dyDescent="0.55000000000000004">
      <c r="A45" t="s">
        <v>50</v>
      </c>
      <c r="B45" s="63">
        <v>32990</v>
      </c>
    </row>
    <row r="46" spans="1:2" x14ac:dyDescent="0.55000000000000004">
      <c r="A46" t="s">
        <v>51</v>
      </c>
      <c r="B46" s="63">
        <v>36524</v>
      </c>
    </row>
    <row r="47" spans="1:2" x14ac:dyDescent="0.55000000000000004">
      <c r="A47" t="s">
        <v>52</v>
      </c>
      <c r="B47" s="63">
        <v>4453</v>
      </c>
    </row>
    <row r="48" spans="1:2" x14ac:dyDescent="0.55000000000000004">
      <c r="A48" t="s">
        <v>53</v>
      </c>
      <c r="B48" s="63">
        <v>27790</v>
      </c>
    </row>
    <row r="49" spans="1:2" x14ac:dyDescent="0.55000000000000004">
      <c r="A49" t="s">
        <v>54</v>
      </c>
      <c r="B49" s="63">
        <v>49164</v>
      </c>
    </row>
    <row r="50" spans="1:2" x14ac:dyDescent="0.55000000000000004">
      <c r="A50" t="s">
        <v>55</v>
      </c>
      <c r="B50" s="63">
        <v>14866</v>
      </c>
    </row>
    <row r="51" spans="1:2" x14ac:dyDescent="0.55000000000000004">
      <c r="A51" t="s">
        <v>56</v>
      </c>
      <c r="B51" s="63">
        <v>21178</v>
      </c>
    </row>
    <row r="52" spans="1:2" x14ac:dyDescent="0.55000000000000004">
      <c r="A52" t="s">
        <v>57</v>
      </c>
      <c r="B52" s="63">
        <v>43233</v>
      </c>
    </row>
    <row r="53" spans="1:2" x14ac:dyDescent="0.55000000000000004">
      <c r="A53" t="s">
        <v>58</v>
      </c>
      <c r="B53" s="63">
        <v>41917</v>
      </c>
    </row>
    <row r="54" spans="1:2" x14ac:dyDescent="0.55000000000000004">
      <c r="A54" t="s">
        <v>59</v>
      </c>
      <c r="B54" s="63">
        <v>3799</v>
      </c>
    </row>
    <row r="55" spans="1:2" x14ac:dyDescent="0.55000000000000004">
      <c r="A55" t="s">
        <v>60</v>
      </c>
      <c r="B55" s="63">
        <v>2508</v>
      </c>
    </row>
    <row r="56" spans="1:2" x14ac:dyDescent="0.55000000000000004">
      <c r="A56" t="s">
        <v>61</v>
      </c>
      <c r="B56" s="63">
        <v>869</v>
      </c>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建制順</vt:lpstr>
      <vt:lpstr>圏域順</vt:lpstr>
      <vt:lpstr>2024.4.1あいちの人口（月報）より</vt:lpstr>
      <vt:lpstr>圏域順!Print_Area</vt:lpstr>
      <vt:lpstr>建制順!Print_Area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oa</dc:creator>
  <cp:lastModifiedBy>橋本　雄司</cp:lastModifiedBy>
  <cp:lastPrinted>2025-06-02T00:23:42Z</cp:lastPrinted>
  <dcterms:created xsi:type="dcterms:W3CDTF">2020-06-09T01:41:31Z</dcterms:created>
  <dcterms:modified xsi:type="dcterms:W3CDTF">2025-06-02T00:26:03Z</dcterms:modified>
</cp:coreProperties>
</file>