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7　春日井市〇\水道事業\"/>
    </mc:Choice>
  </mc:AlternateContent>
  <xr:revisionPtr revIDLastSave="0" documentId="13_ncr:1_{E0F2FC15-F43B-4F41-8A85-D838310809E0}" xr6:coauthVersionLast="47" xr6:coauthVersionMax="47" xr10:uidLastSave="{00000000-0000-0000-0000-000000000000}"/>
  <workbookProtection workbookAlgorithmName="SHA-512" workbookHashValue="ecL0IEo6u1fO1xMl+hq+xc+Xk5ZQls3jOWaIDEAM4x3CNH5h7YWQz3yZaVSb00Ejh9JwnxsjYjX1qlP36J6q0A==" workbookSaltValue="LQnO7ZhPGkuB9XJDfX72tQ=="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T10" i="4"/>
  <c r="AL10" i="4"/>
  <c r="W10" i="4"/>
  <c r="I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<sst xmlns="http://schemas.openxmlformats.org/spreadsheetml/2006/main" count="228" uniqueCount="112">
  <si>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</si>
  <si>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</si>
  <si>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</si>
  <si>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</si>
  <si>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</si>
  <si>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</si>
  <si>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</si>
  <si>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</si>
  <si>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</si>
  <si>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</si>
  <si>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</si>
  <si>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</si>
  <si>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</si>
  <si>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</si>
  <si>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</si>
  <si>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</si>
  <si>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</si>
  <si>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</si>
  <si>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</si>
  <si>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</si>
  <si>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</si>
  <si>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</si>
  <si>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</si>
  <si>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</si>
  <si>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</si>
  <si>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</si>
  <si>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</si>
  <si>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</si>
  <si>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</si>
  <si>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</si>
  <si>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</si>
  <si>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</si>
  <si>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</si>
  <si>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</si>
  <si>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</si>
  <si>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</si>
  <si>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</si>
  <si>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</si>
  <si>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</si>
  <si>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</si>
  <si>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</si>
  <si>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</si>
  <si>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</si>
  <si>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</si>
  <si>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</si>
  <si>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</si>
  <si>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</si>
  <si>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</si>
  <si>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</si>
  <si>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</si>
  <si>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</si>
  <si>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</si>
  <si>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</si>
  <si>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</si>
  <si>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</si>
  <si>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</si>
  <si>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</si>
  <si>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</si>
  <si>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</si>
  <si>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</si>
  <si>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</si>
  <si>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</si>
  <si>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</si>
  <si>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</si>
  <si>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</si>
  <si>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</si>
  <si>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</si>
  <si>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</si>
  <si>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</si>
  <si>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</si>
  <si>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</si>
  <si>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</si>
  <si>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</si>
  <si>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</si>
  <si>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</si>
  <si>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</si>
  <si>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</si>
  <si>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</si>
  <si>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</si>
  <si>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</si>
  <si>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</si>
  <si>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</si>
  <si>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</si>
  <si>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</si>
  <si>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</si>
  <si>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</si>
  <si>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</si>
  <si>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</si>
  <si>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</si>
  <si>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</si>
  <si>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</si>
  <si>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</si>
  <si>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</si>
  <si>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</si>
  <si>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</si>
  <si>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</si>
  <si>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</si>
  <si>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</si>
  <si>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</si>
  <si>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</si>
  <si>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</si>
  <si>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</si>
  <si>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</si>
  <si>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</si>
  <si>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</si>
  <si>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</si>
  <si>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</si>
  <si>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</si>
  <si>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</si>
  <si>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春日井市水道事業は、平成29年度に経営戦略を策定し、概ね計画どおり進めてきたが、計画と実績に一部乖離が生じていたことから、令和４年度に中間見直しを行い、事業の効率化、施設規模の適正化など経営改善に取り組んでいる。
　管路については、重要度や優先度を考慮し、ダウンサイジングを考え、事業の平準化を図りながら、計画的に更新を進めている。
　今後は、人口減少や水需要の減少により予測を上回る給水収益の減少が見込まれ、県営水道料金の値上げや急激な物価上昇により費用も増加する見込みであるため、乖離がさらに大きくなることから、前倒して経営戦略の改定を行えるよう、現在検討を進めている。</t>
    <rPh sb="27" eb="28">
      <t>オオム</t>
    </rPh>
    <rPh sb="68" eb="72">
      <t>チュウカンミナオ</t>
    </rPh>
    <rPh sb="74" eb="75">
      <t>オコナ</t>
    </rPh>
    <rPh sb="77" eb="79">
      <t>ジギョウ</t>
    </rPh>
    <rPh sb="80" eb="83">
      <t>コウリツカ</t>
    </rPh>
    <rPh sb="84" eb="88">
      <t>シセツキボ</t>
    </rPh>
    <rPh sb="89" eb="92">
      <t>テキセイカ</t>
    </rPh>
    <rPh sb="94" eb="96">
      <t>ケイエイ</t>
    </rPh>
    <rPh sb="96" eb="98">
      <t>カイゼン</t>
    </rPh>
    <rPh sb="99" eb="100">
      <t>ト</t>
    </rPh>
    <rPh sb="101" eb="102">
      <t>ク</t>
    </rPh>
    <rPh sb="109" eb="111">
      <t>カンロ</t>
    </rPh>
    <rPh sb="117" eb="120">
      <t>ジュウヨウド</t>
    </rPh>
    <rPh sb="121" eb="124">
      <t>ユウセンド</t>
    </rPh>
    <rPh sb="125" eb="127">
      <t>コウリョ</t>
    </rPh>
    <rPh sb="138" eb="139">
      <t>カンガ</t>
    </rPh>
    <rPh sb="141" eb="143">
      <t>ジギョウ</t>
    </rPh>
    <rPh sb="144" eb="147">
      <t>ヘイジュンカ</t>
    </rPh>
    <rPh sb="148" eb="149">
      <t>ハカ</t>
    </rPh>
    <rPh sb="154" eb="157">
      <t>ケイカクテキ</t>
    </rPh>
    <rPh sb="158" eb="160">
      <t>コウシン</t>
    </rPh>
    <rPh sb="161" eb="162">
      <t>スス</t>
    </rPh>
    <rPh sb="169" eb="171">
      <t>コンゴ</t>
    </rPh>
    <rPh sb="259" eb="261">
      <t>マエダオ</t>
    </rPh>
    <rPh sb="271" eb="272">
      <t>オコナ</t>
    </rPh>
    <rPh sb="277" eb="279">
      <t>ゲンザイ</t>
    </rPh>
    <rPh sb="279" eb="281">
      <t>ケントウ</t>
    </rPh>
    <rPh sb="282" eb="283">
      <t>スス</t>
    </rPh>
    <phoneticPr fontId="4"/>
  </si>
  <si>
    <t>　「①有形固定資産減価償却率」の増加は、管路耐震化、老朽管更新、受託工事等により償却資産は増加したが、減価償却累計額の増加幅の方が大きかったためであり、全国・類似団体平均を上回っている。
　「②管路経年化率」は、昭和50年代の土地区画整理等に伴い布設した配水管が、法定耐用年数を経過したことにより増加し、全国平均を上回っているが、類似団体平均を下回っている。
　「③管路更新率」は、事業費・事業量の平準化を図りながら計画的に管路を更新しており、前年度より減少したが、全国・類似団体平均を上回っている。
　引き続き、管路の更新を計画的に進めていく。</t>
    <rPh sb="61" eb="62">
      <t>ハバ</t>
    </rPh>
    <rPh sb="65" eb="66">
      <t>オオ</t>
    </rPh>
    <rPh sb="106" eb="108">
      <t>ショウワ</t>
    </rPh>
    <rPh sb="110" eb="112">
      <t>ネンダイ</t>
    </rPh>
    <rPh sb="121" eb="122">
      <t>トモナ</t>
    </rPh>
    <rPh sb="127" eb="130">
      <t>ハイスイカン</t>
    </rPh>
    <rPh sb="132" eb="134">
      <t>ホウテイ</t>
    </rPh>
    <rPh sb="157" eb="159">
      <t>ウワマワ</t>
    </rPh>
    <rPh sb="172" eb="174">
      <t>シタマワ</t>
    </rPh>
    <rPh sb="191" eb="194">
      <t>ジギョウヒ</t>
    </rPh>
    <rPh sb="195" eb="197">
      <t>ジギョウ</t>
    </rPh>
    <rPh sb="197" eb="198">
      <t>リョウ</t>
    </rPh>
    <rPh sb="199" eb="202">
      <t>ヘイジュンカ</t>
    </rPh>
    <rPh sb="203" eb="204">
      <t>ハカ</t>
    </rPh>
    <rPh sb="208" eb="211">
      <t>ケイカクテキ</t>
    </rPh>
    <rPh sb="212" eb="214">
      <t>カンロ</t>
    </rPh>
    <rPh sb="215" eb="217">
      <t>コウシン</t>
    </rPh>
    <rPh sb="222" eb="225">
      <t>ゼンネンド</t>
    </rPh>
    <rPh sb="227" eb="229">
      <t>ゲンショウ</t>
    </rPh>
    <rPh sb="243" eb="245">
      <t>ウワマワ</t>
    </rPh>
    <rPh sb="252" eb="253">
      <t>ヒ</t>
    </rPh>
    <rPh sb="254" eb="255">
      <t>ツヅ</t>
    </rPh>
    <rPh sb="257" eb="259">
      <t>カンロ</t>
    </rPh>
    <rPh sb="260" eb="262">
      <t>コウシン</t>
    </rPh>
    <rPh sb="263" eb="266">
      <t>ケイカクテキ</t>
    </rPh>
    <rPh sb="267" eb="268">
      <t>スス</t>
    </rPh>
    <phoneticPr fontId="4"/>
  </si>
  <si>
    <t>　「①経常収支比率」の減少は、経常収益は前年度と同程度であったものの、人件費や物価の高騰に伴う委託料の増加等により経常費用が増加したためである。全国・類似団体平均を下回っているが、「⑥給水原価」は、全国・類似団体平均を下回っている。
　「②累積欠損金比率」は、平成25年度からは発生していない。
　「③流動比率」の減少は、新たに借入れを行っていない企業債の減少等に伴う流動負債の減少よりも、工事請負費の増加等に伴う現金・預金の減少による流動資産の減少幅の方が大きかったためで、全国・類似団体平均を上回り、短期的な債務に対する支払能力は確保している。
　「④企業債残高対給水収益比率」は、新たに借入れをしていないため、経営の安定性を保っている。
　「⑤料金回収率」の増加は、前年度に市の物価高騰支援対策として水道料金の基本料金を免除したことによる給水収益の増加に伴うものである。人件費や物価の高騰の影響で経常費用が増加したことにより100％を下回り、類似団体平均を下回ったが、全国平均は上回っている。
　「⑦施設利用率」の減少は、有収水量が減少し、総配水量が減少したためであり、全国・類似団体平均を上回っている。
　「⑧有収率」の減少は、有収水量、配水量ともに減少したが、配水量より有収水量の減少幅の方が大きかったためであり、全国・類似団体平均を上回っている。</t>
    <rPh sb="11" eb="13">
      <t>ゲンショウ</t>
    </rPh>
    <rPh sb="15" eb="19">
      <t>ケイジョウシュウエキ</t>
    </rPh>
    <rPh sb="20" eb="23">
      <t>ゼンネンド</t>
    </rPh>
    <rPh sb="24" eb="27">
      <t>ドウテイド</t>
    </rPh>
    <rPh sb="35" eb="38">
      <t>ジンケンヒ</t>
    </rPh>
    <rPh sb="39" eb="41">
      <t>ブッカ</t>
    </rPh>
    <rPh sb="42" eb="44">
      <t>コウトウ</t>
    </rPh>
    <rPh sb="45" eb="46">
      <t>トモナ</t>
    </rPh>
    <rPh sb="47" eb="50">
      <t>イタクリョウ</t>
    </rPh>
    <rPh sb="51" eb="54">
      <t>ゾウカトウ</t>
    </rPh>
    <rPh sb="57" eb="61">
      <t>ケイジョウヒヨウ</t>
    </rPh>
    <rPh sb="62" eb="64">
      <t>ゾウカ</t>
    </rPh>
    <rPh sb="72" eb="74">
      <t>ゼンコク</t>
    </rPh>
    <rPh sb="75" eb="79">
      <t>ルイジダンタイ</t>
    </rPh>
    <rPh sb="79" eb="81">
      <t>ヘイキン</t>
    </rPh>
    <rPh sb="82" eb="84">
      <t>シタマワ</t>
    </rPh>
    <rPh sb="92" eb="96">
      <t>キュウスイゲンカ</t>
    </rPh>
    <rPh sb="99" eb="101">
      <t>ゼンコク</t>
    </rPh>
    <rPh sb="102" eb="104">
      <t>ルイジ</t>
    </rPh>
    <rPh sb="104" eb="106">
      <t>ダンタイ</t>
    </rPh>
    <rPh sb="106" eb="108">
      <t>ヘイキン</t>
    </rPh>
    <rPh sb="109" eb="111">
      <t>シタマワ</t>
    </rPh>
    <rPh sb="157" eb="159">
      <t>ゲンショウ</t>
    </rPh>
    <rPh sb="161" eb="162">
      <t>アラ</t>
    </rPh>
    <rPh sb="168" eb="169">
      <t>オコナ</t>
    </rPh>
    <rPh sb="174" eb="177">
      <t>キギョウサイ</t>
    </rPh>
    <rPh sb="178" eb="180">
      <t>ゲンショウ</t>
    </rPh>
    <rPh sb="180" eb="181">
      <t>トウ</t>
    </rPh>
    <rPh sb="182" eb="183">
      <t>トモナ</t>
    </rPh>
    <rPh sb="184" eb="188">
      <t>リュウドウフサイ</t>
    </rPh>
    <rPh sb="189" eb="191">
      <t>ゲンショウ</t>
    </rPh>
    <rPh sb="195" eb="200">
      <t>コウジウケオイヒ</t>
    </rPh>
    <rPh sb="201" eb="204">
      <t>ゾウカトウ</t>
    </rPh>
    <rPh sb="205" eb="206">
      <t>トモナ</t>
    </rPh>
    <rPh sb="207" eb="209">
      <t>ゲンキン</t>
    </rPh>
    <rPh sb="210" eb="212">
      <t>ヨキン</t>
    </rPh>
    <rPh sb="213" eb="215">
      <t>ゲンショウ</t>
    </rPh>
    <rPh sb="218" eb="220">
      <t>リュウドウ</t>
    </rPh>
    <rPh sb="220" eb="222">
      <t>シサン</t>
    </rPh>
    <rPh sb="223" eb="226">
      <t>ゲンショウハバ</t>
    </rPh>
    <rPh sb="227" eb="228">
      <t>ホウ</t>
    </rPh>
    <rPh sb="229" eb="230">
      <t>オオ</t>
    </rPh>
    <rPh sb="315" eb="316">
      <t>タモ</t>
    </rPh>
    <rPh sb="332" eb="334">
      <t>ゾウカ</t>
    </rPh>
    <rPh sb="340" eb="341">
      <t>シ</t>
    </rPh>
    <rPh sb="342" eb="346">
      <t>ブッカコウトウ</t>
    </rPh>
    <rPh sb="377" eb="379">
      <t>ゾウカ</t>
    </rPh>
    <rPh sb="380" eb="381">
      <t>トモナ</t>
    </rPh>
    <rPh sb="388" eb="391">
      <t>ジンケンヒ</t>
    </rPh>
    <rPh sb="398" eb="400">
      <t>エイキョウ</t>
    </rPh>
    <rPh sb="401" eb="405">
      <t>ケイジョウヒヨウ</t>
    </rPh>
    <rPh sb="406" eb="408">
      <t>ゾウカ</t>
    </rPh>
    <rPh sb="420" eb="422">
      <t>シタマワ</t>
    </rPh>
    <rPh sb="426" eb="430">
      <t>ダンタイヘイキン</t>
    </rPh>
    <rPh sb="431" eb="433">
      <t>シタマワ</t>
    </rPh>
    <rPh sb="460" eb="462">
      <t>ゲンショウ</t>
    </rPh>
    <rPh sb="514" eb="516">
      <t>ゲンショウ</t>
    </rPh>
    <rPh sb="535" eb="538">
      <t>ハイスイリョウ</t>
    </rPh>
    <rPh sb="540" eb="544">
      <t>ユウシュウスイリョウ</t>
    </rPh>
    <rPh sb="549" eb="550">
      <t>ホウ</t>
    </rPh>
    <rPh sb="550" eb="551">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</si>
</sst>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0.64</c:v>
                </c:pt>
                <c:pt idx="2">
                  <c:v>0.94</c:v>
                </c:pt>
                <c:pt idx="3">
                  <c:v>1.35</c:v>
                </c:pt>
                <c:pt idx="4">
                  <c:v>1.04</c:v>
                </c:pt>
              </c:numCache>
            </c:numRef>
          </c:val>
          <c:extLst>
            <c:ext xmlns:c16="http://schemas.microsoft.com/office/drawing/2014/chart" uri="{C3380CC4-5D6E-409C-BE32-E72D297353CC}">
              <c16:uniqueId val="{00000000-9BB4-4791-A8E7-506F8D7E00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9BB4-4791-A8E7-506F8D7E00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70.27</c:v>
                </c:pt>
                <c:pt idx="1">
                  <c:v>86.76</c:v>
                </c:pt>
                <c:pt idx="2">
                  <c:v>84.4</c:v>
                </c:pt>
                <c:pt idx="3">
                  <c:v>82.82</c:v>
                </c:pt>
                <c:pt idx="4">
                  <c:v>82.51</c:v>
                </c:pt>
              </c:numCache>
            </c:numRef>
          </c:val>
          <c:extLst>
            <c:ext xmlns:c16="http://schemas.microsoft.com/office/drawing/2014/chart" uri="{C3380CC4-5D6E-409C-BE32-E72D297353CC}">
              <c16:uniqueId val="{00000000-1E77-44D0-A409-9D3B7BF857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1E77-44D0-A409-9D3B7BF857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90.84</c:v>
                </c:pt>
                <c:pt idx="1">
                  <c:v>92.39</c:v>
                </c:pt>
                <c:pt idx="2">
                  <c:v>93.26</c:v>
                </c:pt>
                <c:pt idx="3">
                  <c:v>93.7</c:v>
                </c:pt>
                <c:pt idx="4">
                  <c:v>92.6</c:v>
                </c:pt>
              </c:numCache>
            </c:numRef>
          </c:val>
          <c:extLst>
            <c:ext xmlns:c16="http://schemas.microsoft.com/office/drawing/2014/chart" uri="{C3380CC4-5D6E-409C-BE32-E72D297353CC}">
              <c16:uniqueId val="{00000000-969E-451C-9ED2-52BD892EF4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969E-451C-9ED2-52BD892EF4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110.86</c:v>
                </c:pt>
                <c:pt idx="1">
                  <c:v>110.25</c:v>
                </c:pt>
                <c:pt idx="2">
                  <c:v>107.23</c:v>
                </c:pt>
                <c:pt idx="3">
                  <c:v>108.35</c:v>
                </c:pt>
                <c:pt idx="4">
                  <c:v>106</c:v>
                </c:pt>
              </c:numCache>
            </c:numRef>
          </c:val>
          <c:extLst>
            <c:ext xmlns:c16="http://schemas.microsoft.com/office/drawing/2014/chart" uri="{C3380CC4-5D6E-409C-BE32-E72D297353CC}">
              <c16:uniqueId val="{00000000-26E9-4380-BA82-E13B8ADD22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26E9-4380-BA82-E13B8ADD22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51.6</c:v>
                </c:pt>
                <c:pt idx="1">
                  <c:v>53.04</c:v>
                </c:pt>
                <c:pt idx="2">
                  <c:v>54.53</c:v>
                </c:pt>
                <c:pt idx="3">
                  <c:v>55.54</c:v>
                </c:pt>
                <c:pt idx="4">
                  <c:v>56.52</c:v>
                </c:pt>
              </c:numCache>
            </c:numRef>
          </c:val>
          <c:extLst>
            <c:ext xmlns:c16="http://schemas.microsoft.com/office/drawing/2014/chart" uri="{C3380CC4-5D6E-409C-BE32-E72D297353CC}">
              <c16:uniqueId val="{00000000-4ABB-4606-9233-1F10DD3950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4ABB-4606-9233-1F10DD3950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18.489999999999998</c:v>
                </c:pt>
                <c:pt idx="1">
                  <c:v>23.93</c:v>
                </c:pt>
                <c:pt idx="2">
                  <c:v>25.43</c:v>
                </c:pt>
                <c:pt idx="3">
                  <c:v>26.6</c:v>
                </c:pt>
                <c:pt idx="4">
                  <c:v>27.65</c:v>
                </c:pt>
              </c:numCache>
            </c:numRef>
          </c:val>
          <c:extLst>
            <c:ext xmlns:c16="http://schemas.microsoft.com/office/drawing/2014/chart" uri="{C3380CC4-5D6E-409C-BE32-E72D297353CC}">
              <c16:uniqueId val="{00000000-F3D9-4BDB-8552-EDC35279A5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F3D9-4BDB-8552-EDC35279A5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F-4F01-951E-7BF2B3993B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6F-4F01-951E-7BF2B3993B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512.39</c:v>
                </c:pt>
                <c:pt idx="1">
                  <c:v>609.37</c:v>
                </c:pt>
                <c:pt idx="2">
                  <c:v>484.28</c:v>
                </c:pt>
                <c:pt idx="3">
                  <c:v>443.25</c:v>
                </c:pt>
                <c:pt idx="4">
                  <c:v>422.48</c:v>
                </c:pt>
              </c:numCache>
            </c:numRef>
          </c:val>
          <c:extLst>
            <c:ext xmlns:c16="http://schemas.microsoft.com/office/drawing/2014/chart" uri="{C3380CC4-5D6E-409C-BE32-E72D297353CC}">
              <c16:uniqueId val="{00000000-AB74-4878-9B44-C91A22DE31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AB74-4878-9B44-C91A22DE31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51.53</c:v>
                </c:pt>
                <c:pt idx="1">
                  <c:v>52.86</c:v>
                </c:pt>
                <c:pt idx="2">
                  <c:v>37.409999999999997</c:v>
                </c:pt>
                <c:pt idx="3">
                  <c:v>34.090000000000003</c:v>
                </c:pt>
                <c:pt idx="4">
                  <c:v>23.19</c:v>
                </c:pt>
              </c:numCache>
            </c:numRef>
          </c:val>
          <c:extLst>
            <c:ext xmlns:c16="http://schemas.microsoft.com/office/drawing/2014/chart" uri="{C3380CC4-5D6E-409C-BE32-E72D297353CC}">
              <c16:uniqueId val="{00000000-B2FE-403A-8EFC-70F132ED14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B2FE-403A-8EFC-70F132ED14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105.6</c:v>
                </c:pt>
                <c:pt idx="1">
                  <c:v>88.07</c:v>
                </c:pt>
                <c:pt idx="2">
                  <c:v>100.48</c:v>
                </c:pt>
                <c:pt idx="3">
                  <c:v>90.63</c:v>
                </c:pt>
                <c:pt idx="4">
                  <c:v>99.24</c:v>
                </c:pt>
              </c:numCache>
            </c:numRef>
          </c:val>
          <c:extLst>
            <c:ext xmlns:c16="http://schemas.microsoft.com/office/drawing/2014/chart" uri="{C3380CC4-5D6E-409C-BE32-E72D297353CC}">
              <c16:uniqueId val="{00000000-1482-438B-AA44-FC06D55357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1482-438B-AA44-FC06D55357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134.74</c:v>
                </c:pt>
                <c:pt idx="1">
                  <c:v>133.13</c:v>
                </c:pt>
                <c:pt idx="2">
                  <c:v>139.85</c:v>
                </c:pt>
                <c:pt idx="3">
                  <c:v>138.16</c:v>
                </c:pt>
                <c:pt idx="4">
                  <c:v>143.13</c:v>
                </c:pt>
              </c:numCache>
            </c:numRef>
          </c:val>
          <c:extLst>
            <c:ext xmlns:c16="http://schemas.microsoft.com/office/drawing/2014/chart" uri="{C3380CC4-5D6E-409C-BE32-E72D297353CC}">
              <c16:uniqueId val="{00000000-19A2-41E5-AD5C-DB7D861622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19A2-41E5-AD5C-DB7D861622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春日井市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非設置</v>
      </c>
      <c r="AE8" s="43"/>
      <c r="AF8" s="43"/>
      <c r="AG8" s="43"/>
      <c r="AH8" s="43"/>
      <c r="AI8" s="43"/>
      <c r="AJ8" s="43"/>
      <c r="AK8" s="2"/>
      <c r="AL8" s="44">
        <f>データ!$R$6</f>
        <v>307473</v>
      </c>
      <c r="AM8" s="44"/>
      <c r="AN8" s="44"/>
      <c r="AO8" s="44"/>
      <c r="AP8" s="44"/>
      <c r="AQ8" s="44"/>
      <c r="AR8" s="44"/>
      <c r="AS8" s="44"/>
      <c r="AT8" s="45">
        <f>データ!$S$6</f>
        <v>92.78</v>
      </c>
      <c r="AU8" s="46"/>
      <c r="AV8" s="46"/>
      <c r="AW8" s="46"/>
      <c r="AX8" s="46"/>
      <c r="AY8" s="46"/>
      <c r="AZ8" s="46"/>
      <c r="BA8" s="46"/>
      <c r="BB8" s="47">
        <f>データ!$T$6</f>
        <v>3314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93.66</v>
      </c>
      <c r="J10" s="46"/>
      <c r="K10" s="46"/>
      <c r="L10" s="46"/>
      <c r="M10" s="46"/>
      <c r="N10" s="46"/>
      <c r="O10" s="80"/>
      <c r="P10" s="47">
        <f>データ!$P$6</f>
        <v>100</v>
      </c>
      <c r="Q10" s="47"/>
      <c r="R10" s="47"/>
      <c r="S10" s="47"/>
      <c r="T10" s="47"/>
      <c r="U10" s="47"/>
      <c r="V10" s="47"/>
      <c r="W10" s="44">
        <f>データ!$Q$6</f>
        <v>2167</v>
      </c>
      <c r="X10" s="44"/>
      <c r="Y10" s="44"/>
      <c r="Z10" s="44"/>
      <c r="AA10" s="44"/>
      <c r="AB10" s="44"/>
      <c r="AC10" s="44"/>
      <c r="AD10" s="2"/>
      <c r="AE10" s="2"/>
      <c r="AF10" s="2"/>
      <c r="AG10" s="2"/>
      <c r="AH10" s="2"/>
      <c r="AI10" s="2"/>
      <c r="AJ10" s="2"/>
      <c r="AK10" s="2"/>
      <c r="AL10" s="44">
        <f>データ!$U$6</f>
        <v>306423</v>
      </c>
      <c r="AM10" s="44"/>
      <c r="AN10" s="44"/>
      <c r="AO10" s="44"/>
      <c r="AP10" s="44"/>
      <c r="AQ10" s="44"/>
      <c r="AR10" s="44"/>
      <c r="AS10" s="44"/>
      <c r="AT10" s="45">
        <f>データ!$V$6</f>
        <v>73.7</v>
      </c>
      <c r="AU10" s="46"/>
      <c r="AV10" s="46"/>
      <c r="AW10" s="46"/>
      <c r="AX10" s="46"/>
      <c r="AY10" s="46"/>
      <c r="AZ10" s="46"/>
      <c r="BA10" s="46"/>
      <c r="BB10" s="47">
        <f>データ!$W$6</f>
        <v>4157.71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LMzcgNUkMaIawn6BNw1RW9nvOOjqt0FZyn1OI9KlgqZIMVenFERpDsJoI7aPBD8MqoSgUEQZgesaxwfipPaMw==" saltValue="f3yl/ve0HBOU1zhkle77+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232068</v>
      </c>
      <c r="D6" s="20">
        <f t="shared" si="3"/>
        <v>46</v>
      </c>
      <c r="E6" s="20">
        <f t="shared" si="3"/>
        <v>1</v>
      </c>
      <c r="F6" s="20">
        <f t="shared" si="3"/>
        <v>0</v>
      </c>
      <c r="G6" s="20">
        <f t="shared" si="3"/>
        <v>1</v>
      </c>
      <c r="H6" s="20" t="str">
        <f t="shared" si="3"/>
        <v>愛知県　春日井市</v>
      </c>
      <c r="I6" s="20" t="str">
        <f t="shared" si="3"/>
        <v>法適用</v>
      </c>
      <c r="J6" s="20" t="str">
        <f t="shared" si="3"/>
        <v>水道事業</v>
      </c>
      <c r="K6" s="20" t="str">
        <f t="shared" si="3"/>
        <v>末端給水事業</v>
      </c>
      <c r="L6" s="20" t="str">
        <f t="shared" si="3"/>
        <v>A1</v>
      </c>
      <c r="M6" s="20" t="str">
        <f t="shared" si="3"/>
        <v>非設置</v>
      </c>
      <c r="N6" s="21" t="str">
        <f t="shared" si="3"/>
        <v>-</v>
      </c>
      <c r="O6" s="21">
        <f t="shared" si="3"/>
        <v>93.66</v>
      </c>
      <c r="P6" s="21">
        <f t="shared" si="3"/>
        <v>100</v>
      </c>
      <c r="Q6" s="21">
        <f t="shared" si="3"/>
        <v>2167</v>
      </c>
      <c r="R6" s="21">
        <f t="shared" si="3"/>
        <v>307473</v>
      </c>
      <c r="S6" s="21">
        <f t="shared" si="3"/>
        <v>92.78</v>
      </c>
      <c r="T6" s="21">
        <f t="shared" si="3"/>
        <v>3314</v>
      </c>
      <c r="U6" s="21">
        <f t="shared" si="3"/>
        <v>306423</v>
      </c>
      <c r="V6" s="21">
        <f t="shared" si="3"/>
        <v>73.7</v>
      </c>
      <c r="W6" s="21">
        <f t="shared" si="3"/>
        <v>4157.71</v>
      </c>
      <c r="X6" s="22">
        <f>IF(X7="",NA(),X7)</f>
        <v>110.86</v>
      </c>
      <c r="Y6" s="22">
        <f t="shared" ref="Y6:AG6" si="4">IF(Y7="",NA(),Y7)</f>
        <v>110.25</v>
      </c>
      <c r="Z6" s="22">
        <f t="shared" si="4"/>
        <v>107.23</v>
      </c>
      <c r="AA6" s="22">
        <f t="shared" si="4"/>
        <v>108.35</v>
      </c>
      <c r="AB6" s="22">
        <f t="shared" si="4"/>
        <v>106</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512.39</v>
      </c>
      <c r="AU6" s="22">
        <f t="shared" ref="AU6:BC6" si="6">IF(AU7="",NA(),AU7)</f>
        <v>609.37</v>
      </c>
      <c r="AV6" s="22">
        <f t="shared" si="6"/>
        <v>484.28</v>
      </c>
      <c r="AW6" s="22">
        <f t="shared" si="6"/>
        <v>443.25</v>
      </c>
      <c r="AX6" s="22">
        <f t="shared" si="6"/>
        <v>422.48</v>
      </c>
      <c r="AY6" s="22">
        <f t="shared" si="6"/>
        <v>250.03</v>
      </c>
      <c r="AZ6" s="22">
        <f t="shared" si="6"/>
        <v>239.45</v>
      </c>
      <c r="BA6" s="22">
        <f t="shared" si="6"/>
        <v>246.01</v>
      </c>
      <c r="BB6" s="22">
        <f t="shared" si="6"/>
        <v>228.89</v>
      </c>
      <c r="BC6" s="22">
        <f t="shared" si="6"/>
        <v>232.66</v>
      </c>
      <c r="BD6" s="21" t="str">
        <f>IF(BD7="","",IF(BD7="-","【-】","【"&amp;SUBSTITUTE(TEXT(BD7,"#,##0.00"),"-","△")&amp;"】"))</f>
        <v>【243.36】</v>
      </c>
      <c r="BE6" s="22">
        <f>IF(BE7="",NA(),BE7)</f>
        <v>51.53</v>
      </c>
      <c r="BF6" s="22">
        <f t="shared" ref="BF6:BN6" si="7">IF(BF7="",NA(),BF7)</f>
        <v>52.86</v>
      </c>
      <c r="BG6" s="22">
        <f t="shared" si="7"/>
        <v>37.409999999999997</v>
      </c>
      <c r="BH6" s="22">
        <f t="shared" si="7"/>
        <v>34.090000000000003</v>
      </c>
      <c r="BI6" s="22">
        <f t="shared" si="7"/>
        <v>23.19</v>
      </c>
      <c r="BJ6" s="22">
        <f t="shared" si="7"/>
        <v>254.19</v>
      </c>
      <c r="BK6" s="22">
        <f t="shared" si="7"/>
        <v>259.56</v>
      </c>
      <c r="BL6" s="22">
        <f t="shared" si="7"/>
        <v>248.92</v>
      </c>
      <c r="BM6" s="22">
        <f t="shared" si="7"/>
        <v>251.26</v>
      </c>
      <c r="BN6" s="22">
        <f t="shared" si="7"/>
        <v>255.84</v>
      </c>
      <c r="BO6" s="21" t="str">
        <f>IF(BO7="","",IF(BO7="-","【-】","【"&amp;SUBSTITUTE(TEXT(BO7,"#,##0.00"),"-","△")&amp;"】"))</f>
        <v>【265.93】</v>
      </c>
      <c r="BP6" s="22">
        <f>IF(BP7="",NA(),BP7)</f>
        <v>105.6</v>
      </c>
      <c r="BQ6" s="22">
        <f t="shared" ref="BQ6:BY6" si="8">IF(BQ7="",NA(),BQ7)</f>
        <v>88.07</v>
      </c>
      <c r="BR6" s="22">
        <f t="shared" si="8"/>
        <v>100.48</v>
      </c>
      <c r="BS6" s="22">
        <f t="shared" si="8"/>
        <v>90.63</v>
      </c>
      <c r="BT6" s="22">
        <f t="shared" si="8"/>
        <v>99.24</v>
      </c>
      <c r="BU6" s="22">
        <f t="shared" si="8"/>
        <v>107.42</v>
      </c>
      <c r="BV6" s="22">
        <f t="shared" si="8"/>
        <v>105.07</v>
      </c>
      <c r="BW6" s="22">
        <f t="shared" si="8"/>
        <v>107.54</v>
      </c>
      <c r="BX6" s="22">
        <f t="shared" si="8"/>
        <v>101.93</v>
      </c>
      <c r="BY6" s="22">
        <f t="shared" si="8"/>
        <v>102.36</v>
      </c>
      <c r="BZ6" s="21" t="str">
        <f>IF(BZ7="","",IF(BZ7="-","【-】","【"&amp;SUBSTITUTE(TEXT(BZ7,"#,##0.00"),"-","△")&amp;"】"))</f>
        <v>【97.82】</v>
      </c>
      <c r="CA6" s="22">
        <f>IF(CA7="",NA(),CA7)</f>
        <v>134.74</v>
      </c>
      <c r="CB6" s="22">
        <f t="shared" ref="CB6:CJ6" si="9">IF(CB7="",NA(),CB7)</f>
        <v>133.13</v>
      </c>
      <c r="CC6" s="22">
        <f t="shared" si="9"/>
        <v>139.85</v>
      </c>
      <c r="CD6" s="22">
        <f t="shared" si="9"/>
        <v>138.16</v>
      </c>
      <c r="CE6" s="22">
        <f t="shared" si="9"/>
        <v>143.13</v>
      </c>
      <c r="CF6" s="22">
        <f t="shared" si="9"/>
        <v>157.19</v>
      </c>
      <c r="CG6" s="22">
        <f t="shared" si="9"/>
        <v>153.71</v>
      </c>
      <c r="CH6" s="22">
        <f t="shared" si="9"/>
        <v>155.9</v>
      </c>
      <c r="CI6" s="22">
        <f t="shared" si="9"/>
        <v>162.47</v>
      </c>
      <c r="CJ6" s="22">
        <f t="shared" si="9"/>
        <v>165.52</v>
      </c>
      <c r="CK6" s="21" t="str">
        <f>IF(CK7="","",IF(CK7="-","【-】","【"&amp;SUBSTITUTE(TEXT(CK7,"#,##0.00"),"-","△")&amp;"】"))</f>
        <v>【177.56】</v>
      </c>
      <c r="CL6" s="22">
        <f>IF(CL7="",NA(),CL7)</f>
        <v>70.27</v>
      </c>
      <c r="CM6" s="22">
        <f t="shared" ref="CM6:CU6" si="10">IF(CM7="",NA(),CM7)</f>
        <v>86.76</v>
      </c>
      <c r="CN6" s="22">
        <f t="shared" si="10"/>
        <v>84.4</v>
      </c>
      <c r="CO6" s="22">
        <f t="shared" si="10"/>
        <v>82.82</v>
      </c>
      <c r="CP6" s="22">
        <f t="shared" si="10"/>
        <v>82.51</v>
      </c>
      <c r="CQ6" s="22">
        <f t="shared" si="10"/>
        <v>63.16</v>
      </c>
      <c r="CR6" s="22">
        <f t="shared" si="10"/>
        <v>64.41</v>
      </c>
      <c r="CS6" s="22">
        <f t="shared" si="10"/>
        <v>64.11</v>
      </c>
      <c r="CT6" s="22">
        <f t="shared" si="10"/>
        <v>63.81</v>
      </c>
      <c r="CU6" s="22">
        <f t="shared" si="10"/>
        <v>63.58</v>
      </c>
      <c r="CV6" s="21" t="str">
        <f>IF(CV7="","",IF(CV7="-","【-】","【"&amp;SUBSTITUTE(TEXT(CV7,"#,##0.00"),"-","△")&amp;"】"))</f>
        <v>【59.81】</v>
      </c>
      <c r="CW6" s="22">
        <f>IF(CW7="",NA(),CW7)</f>
        <v>90.84</v>
      </c>
      <c r="CX6" s="22">
        <f t="shared" ref="CX6:DF6" si="11">IF(CX7="",NA(),CX7)</f>
        <v>92.39</v>
      </c>
      <c r="CY6" s="22">
        <f t="shared" si="11"/>
        <v>93.26</v>
      </c>
      <c r="CZ6" s="22">
        <f t="shared" si="11"/>
        <v>93.7</v>
      </c>
      <c r="DA6" s="22">
        <f t="shared" si="11"/>
        <v>92.6</v>
      </c>
      <c r="DB6" s="22">
        <f t="shared" si="11"/>
        <v>91.48</v>
      </c>
      <c r="DC6" s="22">
        <f t="shared" si="11"/>
        <v>91.64</v>
      </c>
      <c r="DD6" s="22">
        <f t="shared" si="11"/>
        <v>92.09</v>
      </c>
      <c r="DE6" s="22">
        <f t="shared" si="11"/>
        <v>91.76</v>
      </c>
      <c r="DF6" s="22">
        <f t="shared" si="11"/>
        <v>91.22</v>
      </c>
      <c r="DG6" s="21" t="str">
        <f>IF(DG7="","",IF(DG7="-","【-】","【"&amp;SUBSTITUTE(TEXT(DG7,"#,##0.00"),"-","△")&amp;"】"))</f>
        <v>【89.42】</v>
      </c>
      <c r="DH6" s="22">
        <f>IF(DH7="",NA(),DH7)</f>
        <v>51.6</v>
      </c>
      <c r="DI6" s="22">
        <f t="shared" ref="DI6:DQ6" si="12">IF(DI7="",NA(),DI7)</f>
        <v>53.04</v>
      </c>
      <c r="DJ6" s="22">
        <f t="shared" si="12"/>
        <v>54.53</v>
      </c>
      <c r="DK6" s="22">
        <f t="shared" si="12"/>
        <v>55.54</v>
      </c>
      <c r="DL6" s="22">
        <f t="shared" si="12"/>
        <v>56.52</v>
      </c>
      <c r="DM6" s="22">
        <f t="shared" si="12"/>
        <v>51.13</v>
      </c>
      <c r="DN6" s="22">
        <f t="shared" si="12"/>
        <v>51.62</v>
      </c>
      <c r="DO6" s="22">
        <f t="shared" si="12"/>
        <v>52.16</v>
      </c>
      <c r="DP6" s="22">
        <f t="shared" si="12"/>
        <v>52.59</v>
      </c>
      <c r="DQ6" s="22">
        <f t="shared" si="12"/>
        <v>52.74</v>
      </c>
      <c r="DR6" s="21" t="str">
        <f>IF(DR7="","",IF(DR7="-","【-】","【"&amp;SUBSTITUTE(TEXT(DR7,"#,##0.00"),"-","△")&amp;"】"))</f>
        <v>【52.02】</v>
      </c>
      <c r="DS6" s="22">
        <f>IF(DS7="",NA(),DS7)</f>
        <v>18.489999999999998</v>
      </c>
      <c r="DT6" s="22">
        <f t="shared" ref="DT6:EB6" si="13">IF(DT7="",NA(),DT7)</f>
        <v>23.93</v>
      </c>
      <c r="DU6" s="22">
        <f t="shared" si="13"/>
        <v>25.43</v>
      </c>
      <c r="DV6" s="22">
        <f t="shared" si="13"/>
        <v>26.6</v>
      </c>
      <c r="DW6" s="22">
        <f t="shared" si="13"/>
        <v>27.65</v>
      </c>
      <c r="DX6" s="22">
        <f t="shared" si="13"/>
        <v>22.41</v>
      </c>
      <c r="DY6" s="22">
        <f t="shared" si="13"/>
        <v>23.68</v>
      </c>
      <c r="DZ6" s="22">
        <f t="shared" si="13"/>
        <v>25.76</v>
      </c>
      <c r="EA6" s="22">
        <f t="shared" si="13"/>
        <v>27.51</v>
      </c>
      <c r="EB6" s="22">
        <f t="shared" si="13"/>
        <v>28.57</v>
      </c>
      <c r="EC6" s="21" t="str">
        <f>IF(EC7="","",IF(EC7="-","【-】","【"&amp;SUBSTITUTE(TEXT(EC7,"#,##0.00"),"-","△")&amp;"】"))</f>
        <v>【25.37】</v>
      </c>
      <c r="ED6" s="22">
        <f>IF(ED7="",NA(),ED7)</f>
        <v>0.61</v>
      </c>
      <c r="EE6" s="22">
        <f t="shared" ref="EE6:EM6" si="14">IF(EE7="",NA(),EE7)</f>
        <v>0.64</v>
      </c>
      <c r="EF6" s="22">
        <f t="shared" si="14"/>
        <v>0.94</v>
      </c>
      <c r="EG6" s="22">
        <f t="shared" si="14"/>
        <v>1.35</v>
      </c>
      <c r="EH6" s="22">
        <f t="shared" si="14"/>
        <v>1.04</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232068</v>
      </c>
      <c r="D7" s="24">
        <v>46</v>
      </c>
      <c r="E7" s="24">
        <v>1</v>
      </c>
      <c r="F7" s="24">
        <v>0</v>
      </c>
      <c r="G7" s="24">
        <v>1</v>
      </c>
      <c r="H7" s="24" t="s">
        <v>92</v>
      </c>
      <c r="I7" s="24" t="s">
        <v>93</v>
      </c>
      <c r="J7" s="24" t="s">
        <v>94</v>
      </c>
      <c r="K7" s="24" t="s">
        <v>95</v>
      </c>
      <c r="L7" s="24" t="s">
        <v>96</v>
      </c>
      <c r="M7" s="24" t="s">
        <v>97</v>
      </c>
      <c r="N7" s="25" t="s">
        <v>98</v>
      </c>
      <c r="O7" s="25">
        <v>93.66</v>
      </c>
      <c r="P7" s="25">
        <v>100</v>
      </c>
      <c r="Q7" s="25">
        <v>2167</v>
      </c>
      <c r="R7" s="25">
        <v>307473</v>
      </c>
      <c r="S7" s="25">
        <v>92.78</v>
      </c>
      <c r="T7" s="25">
        <v>3314</v>
      </c>
      <c r="U7" s="25">
        <v>306423</v>
      </c>
      <c r="V7" s="25">
        <v>73.7</v>
      </c>
      <c r="W7" s="25">
        <v>4157.71</v>
      </c>
      <c r="X7" s="25">
        <v>110.86</v>
      </c>
      <c r="Y7" s="25">
        <v>110.25</v>
      </c>
      <c r="Z7" s="25">
        <v>107.23</v>
      </c>
      <c r="AA7" s="25">
        <v>108.35</v>
      </c>
      <c r="AB7" s="25">
        <v>106</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512.39</v>
      </c>
      <c r="AU7" s="25">
        <v>609.37</v>
      </c>
      <c r="AV7" s="25">
        <v>484.28</v>
      </c>
      <c r="AW7" s="25">
        <v>443.25</v>
      </c>
      <c r="AX7" s="25">
        <v>422.48</v>
      </c>
      <c r="AY7" s="25">
        <v>250.03</v>
      </c>
      <c r="AZ7" s="25">
        <v>239.45</v>
      </c>
      <c r="BA7" s="25">
        <v>246.01</v>
      </c>
      <c r="BB7" s="25">
        <v>228.89</v>
      </c>
      <c r="BC7" s="25">
        <v>232.66</v>
      </c>
      <c r="BD7" s="25">
        <v>243.36</v>
      </c>
      <c r="BE7" s="25">
        <v>51.53</v>
      </c>
      <c r="BF7" s="25">
        <v>52.86</v>
      </c>
      <c r="BG7" s="25">
        <v>37.409999999999997</v>
      </c>
      <c r="BH7" s="25">
        <v>34.090000000000003</v>
      </c>
      <c r="BI7" s="25">
        <v>23.19</v>
      </c>
      <c r="BJ7" s="25">
        <v>254.19</v>
      </c>
      <c r="BK7" s="25">
        <v>259.56</v>
      </c>
      <c r="BL7" s="25">
        <v>248.92</v>
      </c>
      <c r="BM7" s="25">
        <v>251.26</v>
      </c>
      <c r="BN7" s="25">
        <v>255.84</v>
      </c>
      <c r="BO7" s="25">
        <v>265.93</v>
      </c>
      <c r="BP7" s="25">
        <v>105.6</v>
      </c>
      <c r="BQ7" s="25">
        <v>88.07</v>
      </c>
      <c r="BR7" s="25">
        <v>100.48</v>
      </c>
      <c r="BS7" s="25">
        <v>90.63</v>
      </c>
      <c r="BT7" s="25">
        <v>99.24</v>
      </c>
      <c r="BU7" s="25">
        <v>107.42</v>
      </c>
      <c r="BV7" s="25">
        <v>105.07</v>
      </c>
      <c r="BW7" s="25">
        <v>107.54</v>
      </c>
      <c r="BX7" s="25">
        <v>101.93</v>
      </c>
      <c r="BY7" s="25">
        <v>102.36</v>
      </c>
      <c r="BZ7" s="25">
        <v>97.82</v>
      </c>
      <c r="CA7" s="25">
        <v>134.74</v>
      </c>
      <c r="CB7" s="25">
        <v>133.13</v>
      </c>
      <c r="CC7" s="25">
        <v>139.85</v>
      </c>
      <c r="CD7" s="25">
        <v>138.16</v>
      </c>
      <c r="CE7" s="25">
        <v>143.13</v>
      </c>
      <c r="CF7" s="25">
        <v>157.19</v>
      </c>
      <c r="CG7" s="25">
        <v>153.71</v>
      </c>
      <c r="CH7" s="25">
        <v>155.9</v>
      </c>
      <c r="CI7" s="25">
        <v>162.47</v>
      </c>
      <c r="CJ7" s="25">
        <v>165.52</v>
      </c>
      <c r="CK7" s="25">
        <v>177.56</v>
      </c>
      <c r="CL7" s="25">
        <v>70.27</v>
      </c>
      <c r="CM7" s="25">
        <v>86.76</v>
      </c>
      <c r="CN7" s="25">
        <v>84.4</v>
      </c>
      <c r="CO7" s="25">
        <v>82.82</v>
      </c>
      <c r="CP7" s="25">
        <v>82.51</v>
      </c>
      <c r="CQ7" s="25">
        <v>63.16</v>
      </c>
      <c r="CR7" s="25">
        <v>64.41</v>
      </c>
      <c r="CS7" s="25">
        <v>64.11</v>
      </c>
      <c r="CT7" s="25">
        <v>63.81</v>
      </c>
      <c r="CU7" s="25">
        <v>63.58</v>
      </c>
      <c r="CV7" s="25">
        <v>59.81</v>
      </c>
      <c r="CW7" s="25">
        <v>90.84</v>
      </c>
      <c r="CX7" s="25">
        <v>92.39</v>
      </c>
      <c r="CY7" s="25">
        <v>93.26</v>
      </c>
      <c r="CZ7" s="25">
        <v>93.7</v>
      </c>
      <c r="DA7" s="25">
        <v>92.6</v>
      </c>
      <c r="DB7" s="25">
        <v>91.48</v>
      </c>
      <c r="DC7" s="25">
        <v>91.64</v>
      </c>
      <c r="DD7" s="25">
        <v>92.09</v>
      </c>
      <c r="DE7" s="25">
        <v>91.76</v>
      </c>
      <c r="DF7" s="25">
        <v>91.22</v>
      </c>
      <c r="DG7" s="25">
        <v>89.42</v>
      </c>
      <c r="DH7" s="25">
        <v>51.6</v>
      </c>
      <c r="DI7" s="25">
        <v>53.04</v>
      </c>
      <c r="DJ7" s="25">
        <v>54.53</v>
      </c>
      <c r="DK7" s="25">
        <v>55.54</v>
      </c>
      <c r="DL7" s="25">
        <v>56.52</v>
      </c>
      <c r="DM7" s="25">
        <v>51.13</v>
      </c>
      <c r="DN7" s="25">
        <v>51.62</v>
      </c>
      <c r="DO7" s="25">
        <v>52.16</v>
      </c>
      <c r="DP7" s="25">
        <v>52.59</v>
      </c>
      <c r="DQ7" s="25">
        <v>52.74</v>
      </c>
      <c r="DR7" s="25">
        <v>52.02</v>
      </c>
      <c r="DS7" s="25">
        <v>18.489999999999998</v>
      </c>
      <c r="DT7" s="25">
        <v>23.93</v>
      </c>
      <c r="DU7" s="25">
        <v>25.43</v>
      </c>
      <c r="DV7" s="25">
        <v>26.6</v>
      </c>
      <c r="DW7" s="25">
        <v>27.65</v>
      </c>
      <c r="DX7" s="25">
        <v>22.41</v>
      </c>
      <c r="DY7" s="25">
        <v>23.68</v>
      </c>
      <c r="DZ7" s="25">
        <v>25.76</v>
      </c>
      <c r="EA7" s="25">
        <v>27.51</v>
      </c>
      <c r="EB7" s="25">
        <v>28.57</v>
      </c>
      <c r="EC7" s="25">
        <v>25.37</v>
      </c>
      <c r="ED7" s="25">
        <v>0.61</v>
      </c>
      <c r="EE7" s="25">
        <v>0.64</v>
      </c>
      <c r="EF7" s="25">
        <v>0.94</v>
      </c>
      <c r="EG7" s="25">
        <v>1.35</v>
      </c>
      <c r="EH7" s="25">
        <v>1.04</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2025-02-13T01:45:56Z</cp:lastPrinted>
  <dcterms:created xsi:type="dcterms:W3CDTF">2025-01-24T06:50:28Z</dcterms:created>
  <dcterms:modified xsi:type="dcterms:W3CDTF">2025-02-13T01:45:57Z</dcterms:modified>
  <cp:category/>
</cp:coreProperties>
</file>