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Z:\1050_産業部\10_経済振興課\05_統計\24　閲覧用文書（春日井の工業・かすがいの市民所得ほか）\春日井市の人口　国勢調査結果報告\令和２年国勢調査　春日井の人口\令和２年年国勢調査　人口等基本集計結果\結果掲載ホームページ\"/>
    </mc:Choice>
  </mc:AlternateContent>
  <xr:revisionPtr revIDLastSave="0" documentId="13_ncr:1_{39037A94-C132-42E6-878F-67E2B207734E}" xr6:coauthVersionLast="47" xr6:coauthVersionMax="47" xr10:uidLastSave="{00000000-0000-0000-0000-000000000000}"/>
  <bookViews>
    <workbookView xWindow="-120" yWindow="-120" windowWidth="20730" windowHeight="11160" xr2:uid="{00000000-000D-0000-FFFF-FFFF00000000}"/>
  </bookViews>
  <sheets>
    <sheet name="目次" sheetId="1" r:id="rId1"/>
    <sheet name="第１表" sheetId="2" r:id="rId2"/>
    <sheet name="第２表" sheetId="3" r:id="rId3"/>
    <sheet name="第３表" sheetId="4" r:id="rId4"/>
    <sheet name="第４表、第５表" sheetId="5" r:id="rId5"/>
    <sheet name="第６表" sheetId="6" r:id="rId6"/>
    <sheet name="第７表、第８表" sheetId="7" r:id="rId7"/>
    <sheet name="第９表" sheetId="9" r:id="rId8"/>
  </sheets>
  <definedNames>
    <definedName name="_xlnm.Print_Area" localSheetId="1">第１表!$A$1:$I$57</definedName>
    <definedName name="_xlnm.Print_Area" localSheetId="2">第２表!$A$1:$J$115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4" i="3" l="1"/>
  <c r="D104" i="3"/>
  <c r="C104" i="3"/>
  <c r="E96" i="3"/>
  <c r="D96" i="3"/>
  <c r="C96" i="3"/>
  <c r="I90" i="3"/>
  <c r="H89" i="3"/>
  <c r="E88" i="3"/>
  <c r="J90" i="3" s="1"/>
  <c r="D88" i="3"/>
  <c r="C88" i="3"/>
  <c r="H90" i="3" s="1"/>
  <c r="H86" i="3"/>
  <c r="E80" i="3"/>
  <c r="D80" i="3"/>
  <c r="C80" i="3"/>
  <c r="J72" i="3"/>
  <c r="I72" i="3"/>
  <c r="H72" i="3"/>
  <c r="E72" i="3"/>
  <c r="J88" i="3" s="1"/>
  <c r="D72" i="3"/>
  <c r="I88" i="3" s="1"/>
  <c r="C72" i="3"/>
  <c r="H88" i="3" s="1"/>
  <c r="J64" i="3"/>
  <c r="I64" i="3"/>
  <c r="H64" i="3"/>
  <c r="E64" i="3"/>
  <c r="D64" i="3"/>
  <c r="C64" i="3"/>
  <c r="J48" i="3"/>
  <c r="I48" i="3"/>
  <c r="H48" i="3"/>
  <c r="E48" i="3"/>
  <c r="D48" i="3"/>
  <c r="C48" i="3"/>
  <c r="J40" i="3"/>
  <c r="I40" i="3"/>
  <c r="H40" i="3"/>
  <c r="E40" i="3"/>
  <c r="D40" i="3"/>
  <c r="C40" i="3"/>
  <c r="J32" i="3"/>
  <c r="I32" i="3"/>
  <c r="H32" i="3"/>
  <c r="E32" i="3"/>
  <c r="J87" i="3" s="1"/>
  <c r="D32" i="3"/>
  <c r="I87" i="3" s="1"/>
  <c r="C32" i="3"/>
  <c r="H87" i="3" s="1"/>
  <c r="J24" i="3"/>
  <c r="I24" i="3"/>
  <c r="H24" i="3"/>
  <c r="E24" i="3"/>
  <c r="D24" i="3"/>
  <c r="C24" i="3"/>
  <c r="J16" i="3"/>
  <c r="I16" i="3"/>
  <c r="H16" i="3"/>
  <c r="E16" i="3"/>
  <c r="D16" i="3"/>
  <c r="D6" i="3" s="1"/>
  <c r="C16" i="3"/>
  <c r="J8" i="3"/>
  <c r="I8" i="3"/>
  <c r="H8" i="3"/>
  <c r="E8" i="3"/>
  <c r="J86" i="3" s="1"/>
  <c r="D8" i="3"/>
  <c r="I86" i="3" s="1"/>
  <c r="C8" i="3"/>
  <c r="C6" i="3" s="1"/>
  <c r="E6" i="3"/>
  <c r="I89" i="3" l="1"/>
  <c r="J89" i="3"/>
  <c r="I52" i="2"/>
  <c r="H52" i="2"/>
  <c r="G52" i="2"/>
  <c r="F52" i="2"/>
  <c r="E52" i="2"/>
  <c r="I51" i="2"/>
  <c r="H51" i="2"/>
  <c r="G51" i="2"/>
  <c r="F51" i="2"/>
  <c r="E51" i="2"/>
  <c r="I50" i="2"/>
  <c r="H50" i="2"/>
  <c r="G50" i="2"/>
  <c r="F50" i="2"/>
  <c r="E50" i="2"/>
  <c r="I49" i="2"/>
  <c r="H49" i="2"/>
  <c r="G49" i="2"/>
  <c r="F49" i="2"/>
  <c r="E49" i="2"/>
  <c r="I26" i="2"/>
  <c r="H26" i="2"/>
  <c r="G26" i="2"/>
  <c r="F26" i="2"/>
  <c r="E26" i="2"/>
  <c r="I21" i="2"/>
  <c r="H21" i="2"/>
  <c r="G21" i="2"/>
  <c r="F21" i="2"/>
  <c r="I15" i="2"/>
  <c r="H15" i="2"/>
  <c r="G15" i="2"/>
  <c r="F15" i="2"/>
  <c r="I14" i="2"/>
  <c r="H14" i="2"/>
  <c r="G14" i="2"/>
  <c r="F14" i="2"/>
  <c r="I13" i="2"/>
  <c r="H13" i="2"/>
  <c r="G13" i="2"/>
  <c r="F13" i="2"/>
  <c r="K17" i="9"/>
  <c r="K15" i="9"/>
  <c r="K14" i="9"/>
  <c r="K13" i="9"/>
  <c r="K12" i="9"/>
  <c r="K11" i="9"/>
  <c r="K10" i="9"/>
  <c r="K9" i="9"/>
  <c r="K8" i="9"/>
  <c r="E29" i="7" l="1"/>
  <c r="E28" i="7"/>
  <c r="E27" i="7"/>
  <c r="E26" i="7"/>
  <c r="E25" i="7"/>
  <c r="K23" i="7"/>
  <c r="J23" i="7"/>
  <c r="I23" i="7"/>
  <c r="H23" i="7"/>
  <c r="G23" i="7"/>
  <c r="F23" i="7"/>
  <c r="E23" i="7" l="1"/>
</calcChain>
</file>

<file path=xl/sharedStrings.xml><?xml version="1.0" encoding="utf-8"?>
<sst xmlns="http://schemas.openxmlformats.org/spreadsheetml/2006/main" count="475" uniqueCount="359">
  <si>
    <t>－はじめに－</t>
    <phoneticPr fontId="3"/>
  </si>
  <si>
    <t>県内及び全国の内容についてご確認をいただく場合は、次の手順でご確認ください。</t>
    <rPh sb="0" eb="2">
      <t>ケンナイ</t>
    </rPh>
    <rPh sb="2" eb="3">
      <t>オヨ</t>
    </rPh>
    <rPh sb="4" eb="6">
      <t>ゼンコク</t>
    </rPh>
    <rPh sb="7" eb="9">
      <t>ナイヨウ</t>
    </rPh>
    <rPh sb="14" eb="16">
      <t>カクニン</t>
    </rPh>
    <rPh sb="21" eb="23">
      <t>バアイ</t>
    </rPh>
    <rPh sb="25" eb="26">
      <t>ツギ</t>
    </rPh>
    <rPh sb="27" eb="29">
      <t>テジュン</t>
    </rPh>
    <rPh sb="31" eb="33">
      <t>カクニン</t>
    </rPh>
    <phoneticPr fontId="3"/>
  </si>
  <si>
    <t>第１表 　人口及び世帯数の推移</t>
    <phoneticPr fontId="4"/>
  </si>
  <si>
    <t>　－お読みください－</t>
    <rPh sb="3" eb="4">
      <t>ヨ</t>
    </rPh>
    <phoneticPr fontId="3"/>
  </si>
  <si>
    <t>　調査結果については、一部表記方法を変更している箇所がありますので、総務省統計局のホームページで公表されている結果表とは一致しない部分がありますのでご了承ください。</t>
    <rPh sb="1" eb="3">
      <t>チョウサ</t>
    </rPh>
    <rPh sb="3" eb="5">
      <t>ケッカ</t>
    </rPh>
    <rPh sb="11" eb="13">
      <t>イチブ</t>
    </rPh>
    <rPh sb="13" eb="15">
      <t>ヒョウキ</t>
    </rPh>
    <rPh sb="15" eb="17">
      <t>ホウホウ</t>
    </rPh>
    <rPh sb="18" eb="20">
      <t>ヘンコウ</t>
    </rPh>
    <rPh sb="24" eb="26">
      <t>カショ</t>
    </rPh>
    <rPh sb="34" eb="37">
      <t>ソウムショウ</t>
    </rPh>
    <rPh sb="37" eb="40">
      <t>トウケイキョク</t>
    </rPh>
    <rPh sb="48" eb="50">
      <t>コウヒョウ</t>
    </rPh>
    <rPh sb="55" eb="57">
      <t>ケッカ</t>
    </rPh>
    <rPh sb="57" eb="58">
      <t>ヒョウ</t>
    </rPh>
    <rPh sb="60" eb="62">
      <t>イッチ</t>
    </rPh>
    <rPh sb="65" eb="67">
      <t>ブブン</t>
    </rPh>
    <rPh sb="75" eb="77">
      <t>リョウショウ</t>
    </rPh>
    <phoneticPr fontId="3"/>
  </si>
  <si>
    <t>第２表　年齢（各歳）、男女別人口、年齢別割合及び平均年齢</t>
    <phoneticPr fontId="4"/>
  </si>
  <si>
    <t>第６表　世帯の家族類型別一般世帯数、一般世帯人員</t>
    <phoneticPr fontId="4"/>
  </si>
  <si>
    <t>第１表 　人口及び世帯数の推移</t>
    <rPh sb="7" eb="8">
      <t>オヨ</t>
    </rPh>
    <rPh sb="9" eb="12">
      <t>セタイスウ</t>
    </rPh>
    <phoneticPr fontId="7"/>
  </si>
  <si>
    <t>項　　　　　目</t>
    <rPh sb="0" eb="1">
      <t>コウ</t>
    </rPh>
    <rPh sb="6" eb="7">
      <t>メ</t>
    </rPh>
    <phoneticPr fontId="7"/>
  </si>
  <si>
    <t>17年</t>
    <phoneticPr fontId="7"/>
  </si>
  <si>
    <t>　</t>
    <phoneticPr fontId="7"/>
  </si>
  <si>
    <t>人　口</t>
    <phoneticPr fontId="7"/>
  </si>
  <si>
    <t xml:space="preserve">総数 （人） </t>
    <rPh sb="4" eb="5">
      <t>ニン</t>
    </rPh>
    <phoneticPr fontId="7"/>
  </si>
  <si>
    <t>男</t>
  </si>
  <si>
    <t>女</t>
  </si>
  <si>
    <t>５年間の増減</t>
  </si>
  <si>
    <t>総数 （人）</t>
    <rPh sb="4" eb="5">
      <t>ニン</t>
    </rPh>
    <phoneticPr fontId="7"/>
  </si>
  <si>
    <t>増減率 （％）</t>
    <phoneticPr fontId="7"/>
  </si>
  <si>
    <t>世帯数 （世帯）</t>
    <rPh sb="0" eb="3">
      <t>セタイスウ</t>
    </rPh>
    <rPh sb="5" eb="7">
      <t>セタイ</t>
    </rPh>
    <phoneticPr fontId="7"/>
  </si>
  <si>
    <t>５年間の増減 （世帯）</t>
    <rPh sb="8" eb="10">
      <t>セタイ</t>
    </rPh>
    <phoneticPr fontId="7"/>
  </si>
  <si>
    <t>面　積（k㎡）</t>
  </si>
  <si>
    <t>人口密度（人／k㎡ )</t>
  </si>
  <si>
    <t>性　比</t>
  </si>
  <si>
    <t>年齢別人口　</t>
    <phoneticPr fontId="7"/>
  </si>
  <si>
    <t>0～14歳</t>
  </si>
  <si>
    <t>15～64歳</t>
  </si>
  <si>
    <t>65歳以上</t>
  </si>
  <si>
    <t>不　　詳</t>
    <rPh sb="0" eb="1">
      <t>フ</t>
    </rPh>
    <rPh sb="3" eb="4">
      <t>ツマビ</t>
    </rPh>
    <phoneticPr fontId="7"/>
  </si>
  <si>
    <t>（人）</t>
    <rPh sb="1" eb="2">
      <t>ニン</t>
    </rPh>
    <phoneticPr fontId="7"/>
  </si>
  <si>
    <t>年齢別割合（％）</t>
  </si>
  <si>
    <t>年少人口指数</t>
  </si>
  <si>
    <t>老年人口指数</t>
  </si>
  <si>
    <t>従属人口指数</t>
  </si>
  <si>
    <t>老年化指数</t>
  </si>
  <si>
    <t>平均年齢 （歳）</t>
    <rPh sb="6" eb="7">
      <t>サイ</t>
    </rPh>
    <phoneticPr fontId="7"/>
  </si>
  <si>
    <t>*  国土地理院による市域面積の変更</t>
    <rPh sb="11" eb="13">
      <t>シイキ</t>
    </rPh>
    <rPh sb="13" eb="15">
      <t>メンセキ</t>
    </rPh>
    <rPh sb="16" eb="18">
      <t>ヘンコウ</t>
    </rPh>
    <phoneticPr fontId="7"/>
  </si>
  <si>
    <t>第２表　年齢（各歳）、男女別人口、年齢別割合及び平均年齢</t>
    <rPh sb="0" eb="1">
      <t>ダイ</t>
    </rPh>
    <rPh sb="2" eb="3">
      <t>ヒョウ</t>
    </rPh>
    <rPh sb="4" eb="6">
      <t>ネンレイ</t>
    </rPh>
    <rPh sb="7" eb="8">
      <t>カク</t>
    </rPh>
    <rPh sb="8" eb="9">
      <t>トシ</t>
    </rPh>
    <rPh sb="11" eb="13">
      <t>ダンジョ</t>
    </rPh>
    <rPh sb="13" eb="14">
      <t>ベツ</t>
    </rPh>
    <rPh sb="14" eb="16">
      <t>ジンコウ</t>
    </rPh>
    <rPh sb="17" eb="19">
      <t>ネンレイ</t>
    </rPh>
    <rPh sb="19" eb="20">
      <t>ベツ</t>
    </rPh>
    <rPh sb="20" eb="22">
      <t>ワリアイ</t>
    </rPh>
    <rPh sb="22" eb="23">
      <t>オヨ</t>
    </rPh>
    <rPh sb="24" eb="26">
      <t>ヘイキン</t>
    </rPh>
    <rPh sb="26" eb="28">
      <t>ネンレイ</t>
    </rPh>
    <phoneticPr fontId="3"/>
  </si>
  <si>
    <t>（単位：人）</t>
    <rPh sb="1" eb="3">
      <t>タンイ</t>
    </rPh>
    <rPh sb="4" eb="5">
      <t>ニン</t>
    </rPh>
    <phoneticPr fontId="3"/>
  </si>
  <si>
    <t xml:space="preserve">年   　齢  </t>
    <phoneticPr fontId="16"/>
  </si>
  <si>
    <t>総   数</t>
    <phoneticPr fontId="16"/>
  </si>
  <si>
    <t>総数</t>
    <phoneticPr fontId="16"/>
  </si>
  <si>
    <t>0～4</t>
    <phoneticPr fontId="16"/>
  </si>
  <si>
    <t>歳</t>
    <phoneticPr fontId="16"/>
  </si>
  <si>
    <t>30～34</t>
    <phoneticPr fontId="16"/>
  </si>
  <si>
    <t>歳</t>
    <rPh sb="0" eb="1">
      <t>サイ</t>
    </rPh>
    <phoneticPr fontId="16"/>
  </si>
  <si>
    <t xml:space="preserve">　　　0    </t>
  </si>
  <si>
    <t xml:space="preserve">　　　30    </t>
  </si>
  <si>
    <t xml:space="preserve">　　　1    </t>
  </si>
  <si>
    <t xml:space="preserve">　　　31    </t>
  </si>
  <si>
    <t xml:space="preserve">　　　2    </t>
  </si>
  <si>
    <t xml:space="preserve">　　　32    </t>
  </si>
  <si>
    <t xml:space="preserve">　　　3    </t>
  </si>
  <si>
    <t xml:space="preserve">　　　33    </t>
  </si>
  <si>
    <t xml:space="preserve">　　　4    </t>
  </si>
  <si>
    <t xml:space="preserve">　　　34    </t>
  </si>
  <si>
    <t xml:space="preserve">5～9    </t>
    <phoneticPr fontId="16"/>
  </si>
  <si>
    <t>35～39</t>
    <phoneticPr fontId="16"/>
  </si>
  <si>
    <t xml:space="preserve">　　　5    </t>
  </si>
  <si>
    <t xml:space="preserve">　　　35    </t>
  </si>
  <si>
    <t xml:space="preserve">　　　6    </t>
  </si>
  <si>
    <t xml:space="preserve">　　　36    </t>
  </si>
  <si>
    <t xml:space="preserve">　　　7    </t>
  </si>
  <si>
    <t xml:space="preserve">　　　37    </t>
  </si>
  <si>
    <t xml:space="preserve">　　　8    </t>
  </si>
  <si>
    <t xml:space="preserve">　　　38    </t>
  </si>
  <si>
    <t xml:space="preserve">　　　9    </t>
  </si>
  <si>
    <t xml:space="preserve">　　　39    </t>
  </si>
  <si>
    <t xml:space="preserve">10～14    </t>
    <phoneticPr fontId="16"/>
  </si>
  <si>
    <t xml:space="preserve">40～44 </t>
    <phoneticPr fontId="16"/>
  </si>
  <si>
    <t xml:space="preserve">　　　10    </t>
  </si>
  <si>
    <t xml:space="preserve">　　　40    </t>
  </si>
  <si>
    <t xml:space="preserve">　　　11    </t>
  </si>
  <si>
    <t xml:space="preserve">　　　41    </t>
  </si>
  <si>
    <t xml:space="preserve">　　　12    </t>
  </si>
  <si>
    <t xml:space="preserve">　　　42    </t>
  </si>
  <si>
    <t xml:space="preserve">　　　13    </t>
  </si>
  <si>
    <t xml:space="preserve">　　　43    </t>
  </si>
  <si>
    <t xml:space="preserve">　　　14    </t>
  </si>
  <si>
    <t xml:space="preserve">　　　44    </t>
  </si>
  <si>
    <t xml:space="preserve">15～19    </t>
    <phoneticPr fontId="16"/>
  </si>
  <si>
    <t>45～49</t>
    <phoneticPr fontId="16"/>
  </si>
  <si>
    <t xml:space="preserve">　　　15    </t>
  </si>
  <si>
    <t xml:space="preserve">　　　45    </t>
  </si>
  <si>
    <t xml:space="preserve">　　　16    </t>
  </si>
  <si>
    <t xml:space="preserve">　　　46    </t>
  </si>
  <si>
    <t xml:space="preserve">　　　17    </t>
  </si>
  <si>
    <t xml:space="preserve">　　　47    </t>
  </si>
  <si>
    <t xml:space="preserve">　　　18    </t>
  </si>
  <si>
    <t xml:space="preserve">　　　48    </t>
  </si>
  <si>
    <t xml:space="preserve">　　　19    </t>
  </si>
  <si>
    <t xml:space="preserve">　　　49    </t>
  </si>
  <si>
    <t>20～24</t>
    <phoneticPr fontId="16"/>
  </si>
  <si>
    <t>50～54</t>
    <phoneticPr fontId="16"/>
  </si>
  <si>
    <t xml:space="preserve">　　　20    </t>
  </si>
  <si>
    <t xml:space="preserve">　　　50    </t>
  </si>
  <si>
    <t xml:space="preserve">　　　21    </t>
  </si>
  <si>
    <t xml:space="preserve">　　　51    </t>
  </si>
  <si>
    <t xml:space="preserve">　　　22    </t>
  </si>
  <si>
    <t xml:space="preserve">　　　52    </t>
  </si>
  <si>
    <t xml:space="preserve">　　　23    </t>
  </si>
  <si>
    <t xml:space="preserve">　　　53    </t>
  </si>
  <si>
    <t xml:space="preserve">　　　24    </t>
  </si>
  <si>
    <t xml:space="preserve">　　　54    </t>
  </si>
  <si>
    <t>25～29</t>
    <phoneticPr fontId="16"/>
  </si>
  <si>
    <t>55～59</t>
    <phoneticPr fontId="16"/>
  </si>
  <si>
    <t xml:space="preserve">　　　25    </t>
  </si>
  <si>
    <t xml:space="preserve">　　　55    </t>
  </si>
  <si>
    <t xml:space="preserve">　　　26    </t>
  </si>
  <si>
    <t xml:space="preserve">　　　56    </t>
  </si>
  <si>
    <t xml:space="preserve">　　　27    </t>
  </si>
  <si>
    <t xml:space="preserve">　　　57    </t>
  </si>
  <si>
    <t xml:space="preserve">　　　28    </t>
  </si>
  <si>
    <t xml:space="preserve">　　　58    </t>
  </si>
  <si>
    <t xml:space="preserve">　　　29    </t>
  </si>
  <si>
    <t xml:space="preserve">　　　59    </t>
  </si>
  <si>
    <t xml:space="preserve">          </t>
    <phoneticPr fontId="3"/>
  </si>
  <si>
    <t xml:space="preserve"> </t>
    <phoneticPr fontId="3"/>
  </si>
  <si>
    <t>　</t>
    <phoneticPr fontId="3"/>
  </si>
  <si>
    <t>60～64</t>
    <phoneticPr fontId="16"/>
  </si>
  <si>
    <t>90～94</t>
    <phoneticPr fontId="16"/>
  </si>
  <si>
    <t xml:space="preserve">　　　60    </t>
  </si>
  <si>
    <t xml:space="preserve">　　　90    </t>
  </si>
  <si>
    <t xml:space="preserve">　　　61    </t>
  </si>
  <si>
    <t xml:space="preserve">　　　91    </t>
  </si>
  <si>
    <t xml:space="preserve">　　　62    </t>
  </si>
  <si>
    <t xml:space="preserve">　　　92    </t>
  </si>
  <si>
    <t xml:space="preserve">　　　63    </t>
  </si>
  <si>
    <t xml:space="preserve">　　　93    </t>
  </si>
  <si>
    <t xml:space="preserve">　　　64    </t>
  </si>
  <si>
    <t xml:space="preserve">　　　94    </t>
  </si>
  <si>
    <t xml:space="preserve">65～69    </t>
    <phoneticPr fontId="16"/>
  </si>
  <si>
    <t>95～99</t>
    <phoneticPr fontId="16"/>
  </si>
  <si>
    <t xml:space="preserve">　　　65    </t>
  </si>
  <si>
    <t xml:space="preserve">　　　95    </t>
  </si>
  <si>
    <t xml:space="preserve">　　　66    </t>
  </si>
  <si>
    <t xml:space="preserve">　　　96    </t>
  </si>
  <si>
    <t xml:space="preserve">　　　67    </t>
  </si>
  <si>
    <t xml:space="preserve">　　　97    </t>
  </si>
  <si>
    <t xml:space="preserve">　　　68    </t>
  </si>
  <si>
    <t xml:space="preserve">　　　98    </t>
  </si>
  <si>
    <t xml:space="preserve">　　　69    </t>
  </si>
  <si>
    <t xml:space="preserve">　　　99    </t>
  </si>
  <si>
    <t>70～74</t>
    <phoneticPr fontId="16"/>
  </si>
  <si>
    <t>100 歳以上</t>
    <phoneticPr fontId="16"/>
  </si>
  <si>
    <t xml:space="preserve">　　　70    </t>
  </si>
  <si>
    <t>不詳</t>
    <phoneticPr fontId="16"/>
  </si>
  <si>
    <t xml:space="preserve">　　　71    </t>
  </si>
  <si>
    <t xml:space="preserve">　　　72    </t>
  </si>
  <si>
    <t xml:space="preserve">　　　73    </t>
  </si>
  <si>
    <t>(再　掲）</t>
    <rPh sb="1" eb="2">
      <t>サイ</t>
    </rPh>
    <rPh sb="3" eb="4">
      <t>ケイ</t>
    </rPh>
    <phoneticPr fontId="3"/>
  </si>
  <si>
    <t xml:space="preserve">　　　74    </t>
  </si>
  <si>
    <t>15歳未満</t>
    <phoneticPr fontId="16"/>
  </si>
  <si>
    <t>15～64歳</t>
    <phoneticPr fontId="16"/>
  </si>
  <si>
    <t>75～79</t>
    <phoneticPr fontId="16"/>
  </si>
  <si>
    <t>65歳以上</t>
    <phoneticPr fontId="16"/>
  </si>
  <si>
    <t xml:space="preserve"> 65～74歳</t>
    <phoneticPr fontId="16"/>
  </si>
  <si>
    <t xml:space="preserve">　　　75    </t>
  </si>
  <si>
    <t xml:space="preserve"> 75歳以上</t>
    <phoneticPr fontId="16"/>
  </si>
  <si>
    <t xml:space="preserve">　　　76    </t>
  </si>
  <si>
    <t xml:space="preserve">　　　77    </t>
  </si>
  <si>
    <t xml:space="preserve">　　　78    </t>
  </si>
  <si>
    <t>年齢別割合(%）</t>
    <rPh sb="0" eb="2">
      <t>ネンレイ</t>
    </rPh>
    <rPh sb="2" eb="3">
      <t>ベツ</t>
    </rPh>
    <rPh sb="3" eb="5">
      <t>ワリアイ</t>
    </rPh>
    <phoneticPr fontId="3"/>
  </si>
  <si>
    <t xml:space="preserve">　　　79    </t>
  </si>
  <si>
    <t>80～84</t>
    <phoneticPr fontId="16"/>
  </si>
  <si>
    <t xml:space="preserve">　　　80    </t>
  </si>
  <si>
    <t xml:space="preserve">　　　81    </t>
  </si>
  <si>
    <t xml:space="preserve">　　　82    </t>
  </si>
  <si>
    <t xml:space="preserve">　　　83    </t>
  </si>
  <si>
    <t>平均年齢(歳）</t>
    <rPh sb="0" eb="2">
      <t>ヘイキン</t>
    </rPh>
    <rPh sb="2" eb="4">
      <t>ネンレイ</t>
    </rPh>
    <rPh sb="5" eb="6">
      <t>サイ</t>
    </rPh>
    <phoneticPr fontId="3"/>
  </si>
  <si>
    <t xml:space="preserve">　　　84    </t>
  </si>
  <si>
    <t>85～89</t>
    <phoneticPr fontId="16"/>
  </si>
  <si>
    <t xml:space="preserve">　　　85    </t>
  </si>
  <si>
    <t xml:space="preserve">　　　86    </t>
  </si>
  <si>
    <t xml:space="preserve">　　　87    </t>
  </si>
  <si>
    <t xml:space="preserve">　　　88    </t>
  </si>
  <si>
    <t xml:space="preserve">　　　89    </t>
  </si>
  <si>
    <t>総　　数</t>
    <phoneticPr fontId="16"/>
  </si>
  <si>
    <t xml:space="preserve"> 年齢（５歳階級）</t>
    <rPh sb="1" eb="3">
      <t>ネンレイ</t>
    </rPh>
    <rPh sb="5" eb="6">
      <t>サイ</t>
    </rPh>
    <rPh sb="6" eb="8">
      <t>カイキュウ</t>
    </rPh>
    <phoneticPr fontId="3"/>
  </si>
  <si>
    <t>未　　婚</t>
    <phoneticPr fontId="16"/>
  </si>
  <si>
    <t>有 配 偶</t>
    <phoneticPr fontId="16"/>
  </si>
  <si>
    <t>死　　別</t>
    <phoneticPr fontId="16"/>
  </si>
  <si>
    <t>離　　別</t>
    <phoneticPr fontId="16"/>
  </si>
  <si>
    <t>1)</t>
    <phoneticPr fontId="16"/>
  </si>
  <si>
    <t>総    数</t>
    <phoneticPr fontId="16"/>
  </si>
  <si>
    <t/>
  </si>
  <si>
    <t>15 ～ 19</t>
    <phoneticPr fontId="16"/>
  </si>
  <si>
    <t>-</t>
  </si>
  <si>
    <t>20 ～ 24</t>
    <phoneticPr fontId="3"/>
  </si>
  <si>
    <t>25 ～ 29</t>
    <phoneticPr fontId="3"/>
  </si>
  <si>
    <t>30 ～ 34</t>
    <phoneticPr fontId="3"/>
  </si>
  <si>
    <t>35 ～ 39</t>
    <phoneticPr fontId="3"/>
  </si>
  <si>
    <t>40 ～ 44</t>
    <phoneticPr fontId="3"/>
  </si>
  <si>
    <t>45 ～ 49</t>
    <phoneticPr fontId="3"/>
  </si>
  <si>
    <t>50 ～ 54</t>
    <phoneticPr fontId="3"/>
  </si>
  <si>
    <t>55 ～ 59</t>
    <phoneticPr fontId="3"/>
  </si>
  <si>
    <t>60 ～ 64</t>
    <phoneticPr fontId="3"/>
  </si>
  <si>
    <t>65 ～ 69</t>
    <phoneticPr fontId="3"/>
  </si>
  <si>
    <t>70 ～ 74</t>
    <phoneticPr fontId="3"/>
  </si>
  <si>
    <t>75 ～ 79</t>
    <phoneticPr fontId="3"/>
  </si>
  <si>
    <t>80 ～ 84</t>
    <phoneticPr fontId="3"/>
  </si>
  <si>
    <t>85 ～ 89</t>
    <phoneticPr fontId="3"/>
  </si>
  <si>
    <t>90 ～ 94</t>
    <phoneticPr fontId="3"/>
  </si>
  <si>
    <t>95 ～ 99</t>
    <phoneticPr fontId="3"/>
  </si>
  <si>
    <t>100歳以上</t>
    <phoneticPr fontId="16"/>
  </si>
  <si>
    <t>(再 掲）</t>
    <phoneticPr fontId="16"/>
  </si>
  <si>
    <t>65歳以上</t>
    <phoneticPr fontId="3"/>
  </si>
  <si>
    <t>75歳以上</t>
    <phoneticPr fontId="3"/>
  </si>
  <si>
    <t>85歳以上</t>
    <phoneticPr fontId="3"/>
  </si>
  <si>
    <t>１）配偶関係「不詳」を含む。</t>
    <rPh sb="2" eb="4">
      <t>ハイグウ</t>
    </rPh>
    <rPh sb="4" eb="6">
      <t>カンケイ</t>
    </rPh>
    <rPh sb="7" eb="9">
      <t>フショウ</t>
    </rPh>
    <rPh sb="11" eb="12">
      <t>フク</t>
    </rPh>
    <phoneticPr fontId="3"/>
  </si>
  <si>
    <t xml:space="preserve">       人　　　　　口 （人） 　　　</t>
    <rPh sb="7" eb="8">
      <t>ヒト</t>
    </rPh>
    <rPh sb="13" eb="14">
      <t>クチ</t>
    </rPh>
    <rPh sb="16" eb="17">
      <t>ニン</t>
    </rPh>
    <phoneticPr fontId="16"/>
  </si>
  <si>
    <t>　　世　　帯　　数　（世帯）　</t>
    <rPh sb="2" eb="3">
      <t>ヨ</t>
    </rPh>
    <rPh sb="5" eb="6">
      <t>オビ</t>
    </rPh>
    <rPh sb="8" eb="9">
      <t>カズ</t>
    </rPh>
    <rPh sb="11" eb="13">
      <t>セタイ</t>
    </rPh>
    <phoneticPr fontId="16"/>
  </si>
  <si>
    <t>総　　　数</t>
    <phoneticPr fontId="16"/>
  </si>
  <si>
    <t>一 般 世 帯</t>
    <rPh sb="0" eb="1">
      <t>１</t>
    </rPh>
    <rPh sb="2" eb="3">
      <t>バン</t>
    </rPh>
    <rPh sb="4" eb="5">
      <t>ヨ</t>
    </rPh>
    <rPh sb="6" eb="7">
      <t>オビ</t>
    </rPh>
    <phoneticPr fontId="16"/>
  </si>
  <si>
    <t>施設等の世帯</t>
    <rPh sb="0" eb="2">
      <t>シセツ</t>
    </rPh>
    <rPh sb="2" eb="3">
      <t>トウ</t>
    </rPh>
    <rPh sb="4" eb="6">
      <t>セタイ</t>
    </rPh>
    <phoneticPr fontId="3"/>
  </si>
  <si>
    <t>総　　数</t>
    <rPh sb="0" eb="1">
      <t>フサ</t>
    </rPh>
    <rPh sb="3" eb="4">
      <t>カズ</t>
    </rPh>
    <phoneticPr fontId="3"/>
  </si>
  <si>
    <t>実     数</t>
    <rPh sb="0" eb="1">
      <t>ミ</t>
    </rPh>
    <rPh sb="6" eb="7">
      <t>カズ</t>
    </rPh>
    <phoneticPr fontId="3"/>
  </si>
  <si>
    <t>率 (%)</t>
    <rPh sb="0" eb="1">
      <t>リツ</t>
    </rPh>
    <phoneticPr fontId="3"/>
  </si>
  <si>
    <t xml:space="preserve"> 1）</t>
    <phoneticPr fontId="16"/>
  </si>
  <si>
    <t>世帯数</t>
    <rPh sb="0" eb="3">
      <t>セタイスウ</t>
    </rPh>
    <phoneticPr fontId="3"/>
  </si>
  <si>
    <t>世帯人員</t>
    <rPh sb="0" eb="2">
      <t>セタイ</t>
    </rPh>
    <rPh sb="2" eb="4">
      <t>ジンイン</t>
    </rPh>
    <phoneticPr fontId="3"/>
  </si>
  <si>
    <t>１）世帯の「不詳」を含む。</t>
    <rPh sb="2" eb="4">
      <t>セタイ</t>
    </rPh>
    <rPh sb="6" eb="8">
      <t>フショウ</t>
    </rPh>
    <rPh sb="10" eb="11">
      <t>フク</t>
    </rPh>
    <phoneticPr fontId="3"/>
  </si>
  <si>
    <t xml:space="preserve">     世       帯       数　（世帯）</t>
    <rPh sb="24" eb="26">
      <t>セタイ</t>
    </rPh>
    <phoneticPr fontId="16"/>
  </si>
  <si>
    <t xml:space="preserve">     世    帯    人    員　（人）</t>
    <rPh sb="23" eb="24">
      <t>ニン</t>
    </rPh>
    <phoneticPr fontId="16"/>
  </si>
  <si>
    <t>施設等の世帯の種類</t>
    <rPh sb="7" eb="9">
      <t>シュルイ</t>
    </rPh>
    <phoneticPr fontId="16"/>
  </si>
  <si>
    <t>世帯人員が</t>
    <phoneticPr fontId="16"/>
  </si>
  <si>
    <t>総　　数</t>
    <rPh sb="0" eb="1">
      <t>フサ</t>
    </rPh>
    <rPh sb="3" eb="4">
      <t>カズ</t>
    </rPh>
    <phoneticPr fontId="16"/>
  </si>
  <si>
    <t>1 ～ 4 人</t>
    <phoneticPr fontId="16"/>
  </si>
  <si>
    <t>5～29</t>
    <phoneticPr fontId="16"/>
  </si>
  <si>
    <t>30～49</t>
  </si>
  <si>
    <t>50人以上</t>
  </si>
  <si>
    <t xml:space="preserve">総数   </t>
    <phoneticPr fontId="16"/>
  </si>
  <si>
    <t xml:space="preserve">寮･寄宿舎の学生･生徒    </t>
    <phoneticPr fontId="16"/>
  </si>
  <si>
    <t xml:space="preserve">病院・療養所の入院者    </t>
    <phoneticPr fontId="16"/>
  </si>
  <si>
    <t xml:space="preserve">社会施設の入所者    </t>
    <phoneticPr fontId="16"/>
  </si>
  <si>
    <t xml:space="preserve">自衛隊営舎内居住者   </t>
    <phoneticPr fontId="16"/>
  </si>
  <si>
    <t xml:space="preserve">矯正施設の入所者   </t>
    <phoneticPr fontId="16"/>
  </si>
  <si>
    <t xml:space="preserve">その他    </t>
    <phoneticPr fontId="16"/>
  </si>
  <si>
    <t>第６表　世帯の家族類型別一般世帯数、一般世帯人員</t>
    <rPh sb="0" eb="1">
      <t>ダイ</t>
    </rPh>
    <rPh sb="2" eb="3">
      <t>ヒョウ</t>
    </rPh>
    <rPh sb="4" eb="6">
      <t>セタイ</t>
    </rPh>
    <rPh sb="7" eb="9">
      <t>カゾク</t>
    </rPh>
    <rPh sb="9" eb="11">
      <t>ルイケイ</t>
    </rPh>
    <rPh sb="11" eb="12">
      <t>ベツ</t>
    </rPh>
    <rPh sb="12" eb="14">
      <t>イッパン</t>
    </rPh>
    <rPh sb="14" eb="17">
      <t>セタイスウ</t>
    </rPh>
    <rPh sb="18" eb="20">
      <t>イッパン</t>
    </rPh>
    <rPh sb="20" eb="22">
      <t>セタイ</t>
    </rPh>
    <rPh sb="22" eb="24">
      <t>ジンイン</t>
    </rPh>
    <phoneticPr fontId="3"/>
  </si>
  <si>
    <t>世帯の家族類型</t>
    <rPh sb="0" eb="2">
      <t>セタイ</t>
    </rPh>
    <rPh sb="3" eb="5">
      <t>カゾク</t>
    </rPh>
    <rPh sb="5" eb="7">
      <t>ルイケイ</t>
    </rPh>
    <phoneticPr fontId="3"/>
  </si>
  <si>
    <t>一般世帯数</t>
  </si>
  <si>
    <t>一般世帯員</t>
    <rPh sb="0" eb="2">
      <t>イッパン</t>
    </rPh>
    <rPh sb="2" eb="4">
      <t>セタイ</t>
    </rPh>
    <rPh sb="4" eb="5">
      <t>イン</t>
    </rPh>
    <phoneticPr fontId="3"/>
  </si>
  <si>
    <t>（世帯）</t>
    <rPh sb="1" eb="3">
      <t>セタイ</t>
    </rPh>
    <phoneticPr fontId="3"/>
  </si>
  <si>
    <t>（人）</t>
    <rPh sb="1" eb="2">
      <t>ニン</t>
    </rPh>
    <phoneticPr fontId="3"/>
  </si>
  <si>
    <t>Ａ</t>
    <phoneticPr fontId="16"/>
  </si>
  <si>
    <t>親族のみの世帯</t>
    <phoneticPr fontId="16"/>
  </si>
  <si>
    <t>Ⅰ</t>
    <phoneticPr fontId="16"/>
  </si>
  <si>
    <t>核家族世帯</t>
    <phoneticPr fontId="16"/>
  </si>
  <si>
    <t>(1)</t>
    <phoneticPr fontId="16"/>
  </si>
  <si>
    <t>夫婦のみの世帯</t>
    <phoneticPr fontId="16"/>
  </si>
  <si>
    <t>(2)</t>
    <phoneticPr fontId="16"/>
  </si>
  <si>
    <t>夫婦と子供から成る世帯</t>
    <phoneticPr fontId="16"/>
  </si>
  <si>
    <t>(3)</t>
    <phoneticPr fontId="16"/>
  </si>
  <si>
    <t xml:space="preserve">男親と子供から成る世帯 </t>
    <phoneticPr fontId="16"/>
  </si>
  <si>
    <t>(4)</t>
    <phoneticPr fontId="16"/>
  </si>
  <si>
    <t>女親と子供から成る世帯</t>
    <phoneticPr fontId="16"/>
  </si>
  <si>
    <t>Ⅱ</t>
    <phoneticPr fontId="16"/>
  </si>
  <si>
    <t>核家族以外の世帯</t>
    <rPh sb="0" eb="3">
      <t>カクカゾク</t>
    </rPh>
    <rPh sb="3" eb="5">
      <t>イガイ</t>
    </rPh>
    <rPh sb="6" eb="8">
      <t>セタイ</t>
    </rPh>
    <phoneticPr fontId="16"/>
  </si>
  <si>
    <t>(5)</t>
    <phoneticPr fontId="16"/>
  </si>
  <si>
    <t>夫婦と両親から成る世帯</t>
    <phoneticPr fontId="16"/>
  </si>
  <si>
    <t>(6)</t>
    <phoneticPr fontId="16"/>
  </si>
  <si>
    <t>夫婦とひとり親から成る世帯</t>
    <phoneticPr fontId="16"/>
  </si>
  <si>
    <t>(7)</t>
    <phoneticPr fontId="16"/>
  </si>
  <si>
    <t>夫婦，子供と両親から成る世帯</t>
    <phoneticPr fontId="16"/>
  </si>
  <si>
    <t>(8)</t>
    <phoneticPr fontId="16"/>
  </si>
  <si>
    <t>夫婦，子供とひとり親から成る世帯</t>
    <phoneticPr fontId="16"/>
  </si>
  <si>
    <t>(9)</t>
    <phoneticPr fontId="16"/>
  </si>
  <si>
    <t>夫婦と他の親族（親，子供を含まない）</t>
    <phoneticPr fontId="16"/>
  </si>
  <si>
    <t>から成る世帯</t>
    <phoneticPr fontId="16"/>
  </si>
  <si>
    <t>(10)</t>
    <phoneticPr fontId="16"/>
  </si>
  <si>
    <t>夫婦，子供と他の親族（親を含まない）</t>
    <phoneticPr fontId="16"/>
  </si>
  <si>
    <t>(11)</t>
    <phoneticPr fontId="16"/>
  </si>
  <si>
    <t>夫婦，親と他の親族（子供を含まない）</t>
    <phoneticPr fontId="16"/>
  </si>
  <si>
    <t>(12)</t>
    <phoneticPr fontId="16"/>
  </si>
  <si>
    <t xml:space="preserve">夫婦，子供，親と他の親族 </t>
    <phoneticPr fontId="16"/>
  </si>
  <si>
    <t>(13)</t>
    <phoneticPr fontId="16"/>
  </si>
  <si>
    <t>兄弟姉妹のみから成る世帯</t>
    <phoneticPr fontId="16"/>
  </si>
  <si>
    <t>(14)</t>
    <phoneticPr fontId="16"/>
  </si>
  <si>
    <t>他に分類されない世帯</t>
    <phoneticPr fontId="16"/>
  </si>
  <si>
    <t>Ｂ</t>
    <phoneticPr fontId="16"/>
  </si>
  <si>
    <t>非親族を含む世帯</t>
    <rPh sb="4" eb="5">
      <t>フク</t>
    </rPh>
    <phoneticPr fontId="16"/>
  </si>
  <si>
    <t>Ｃ</t>
    <phoneticPr fontId="16"/>
  </si>
  <si>
    <t>単独世帯</t>
    <phoneticPr fontId="16"/>
  </si>
  <si>
    <t xml:space="preserve">（再 掲）    </t>
    <phoneticPr fontId="16"/>
  </si>
  <si>
    <t xml:space="preserve">母子世帯    </t>
    <phoneticPr fontId="16"/>
  </si>
  <si>
    <t xml:space="preserve">父子世帯    </t>
    <phoneticPr fontId="16"/>
  </si>
  <si>
    <t>（単位：世帯）</t>
    <rPh sb="1" eb="3">
      <t>タンイ</t>
    </rPh>
    <rPh sb="4" eb="6">
      <t>セタイ</t>
    </rPh>
    <phoneticPr fontId="3"/>
  </si>
  <si>
    <t xml:space="preserve">（別 掲）
</t>
    <phoneticPr fontId="16"/>
  </si>
  <si>
    <t>世　　帯　　の　　数</t>
    <rPh sb="0" eb="1">
      <t>ヨ</t>
    </rPh>
    <rPh sb="3" eb="4">
      <t>オビ</t>
    </rPh>
    <rPh sb="9" eb="10">
      <t>カズ</t>
    </rPh>
    <phoneticPr fontId="3"/>
  </si>
  <si>
    <t>65～69歳</t>
    <rPh sb="5" eb="6">
      <t>サイ</t>
    </rPh>
    <phoneticPr fontId="3"/>
  </si>
  <si>
    <t>70～74歳</t>
    <rPh sb="5" eb="6">
      <t>サイ</t>
    </rPh>
    <phoneticPr fontId="3"/>
  </si>
  <si>
    <t>75～79歳</t>
    <rPh sb="5" eb="6">
      <t>サイ</t>
    </rPh>
    <phoneticPr fontId="3"/>
  </si>
  <si>
    <t>80～84歳</t>
    <rPh sb="5" eb="6">
      <t>サイ</t>
    </rPh>
    <phoneticPr fontId="3"/>
  </si>
  <si>
    <t>85歳以上</t>
    <rPh sb="2" eb="3">
      <t>サイ</t>
    </rPh>
    <rPh sb="3" eb="5">
      <t>イジョウ</t>
    </rPh>
    <phoneticPr fontId="16"/>
  </si>
  <si>
    <t>60歳以上</t>
    <phoneticPr fontId="16"/>
  </si>
  <si>
    <t>高齢単身世帯の総数</t>
    <rPh sb="0" eb="2">
      <t>コウレイ</t>
    </rPh>
    <rPh sb="2" eb="4">
      <t>タンシン</t>
    </rPh>
    <rPh sb="4" eb="6">
      <t>セタイ</t>
    </rPh>
    <rPh sb="7" eb="9">
      <t>ソウスウ</t>
    </rPh>
    <phoneticPr fontId="3"/>
  </si>
  <si>
    <t>男</t>
    <phoneticPr fontId="16"/>
  </si>
  <si>
    <t>女</t>
    <phoneticPr fontId="16"/>
  </si>
  <si>
    <t>妻 が 60 歳 以 上</t>
    <phoneticPr fontId="16"/>
  </si>
  <si>
    <t>（別掲）</t>
    <rPh sb="1" eb="3">
      <t>ベッケイ</t>
    </rPh>
    <phoneticPr fontId="16"/>
  </si>
  <si>
    <t xml:space="preserve"> 妻が</t>
    <rPh sb="1" eb="2">
      <t>ツマ</t>
    </rPh>
    <phoneticPr fontId="16"/>
  </si>
  <si>
    <t>総　数</t>
    <rPh sb="0" eb="1">
      <t>フサ</t>
    </rPh>
    <rPh sb="2" eb="3">
      <t>カズ</t>
    </rPh>
    <phoneticPr fontId="3"/>
  </si>
  <si>
    <t>60～64</t>
    <phoneticPr fontId="16"/>
  </si>
  <si>
    <t>65～69</t>
  </si>
  <si>
    <t>70～74</t>
  </si>
  <si>
    <t>75～79</t>
  </si>
  <si>
    <t>80～84</t>
  </si>
  <si>
    <t>85歳以上</t>
    <phoneticPr fontId="16"/>
  </si>
  <si>
    <t>60歳未満</t>
    <rPh sb="2" eb="3">
      <t>サイ</t>
    </rPh>
    <rPh sb="3" eb="5">
      <t>ミマン</t>
    </rPh>
    <phoneticPr fontId="16"/>
  </si>
  <si>
    <t>夫が</t>
    <rPh sb="0" eb="1">
      <t>オット</t>
    </rPh>
    <phoneticPr fontId="3"/>
  </si>
  <si>
    <t>65　　～　　69</t>
    <phoneticPr fontId="16"/>
  </si>
  <si>
    <t>70　　～　　74</t>
    <phoneticPr fontId="16"/>
  </si>
  <si>
    <t>歳以上</t>
    <phoneticPr fontId="3"/>
  </si>
  <si>
    <t>75　　～　　79</t>
    <phoneticPr fontId="16"/>
  </si>
  <si>
    <t>80　　～　　84</t>
    <phoneticPr fontId="16"/>
  </si>
  <si>
    <t xml:space="preserve">（別掲） 夫が60歳未満 </t>
    <phoneticPr fontId="16"/>
  </si>
  <si>
    <t>　　 60　　～　　64歳</t>
    <rPh sb="12" eb="13">
      <t>サイ</t>
    </rPh>
    <phoneticPr fontId="16"/>
  </si>
  <si>
    <t xml:space="preserve">    </t>
    <phoneticPr fontId="16"/>
  </si>
  <si>
    <t>世 帯 数</t>
    <rPh sb="0" eb="1">
      <t>ヨ</t>
    </rPh>
    <rPh sb="2" eb="3">
      <t>オビ</t>
    </rPh>
    <rPh sb="4" eb="5">
      <t>カズ</t>
    </rPh>
    <phoneticPr fontId="16"/>
  </si>
  <si>
    <t>世 帯 人 員</t>
    <rPh sb="0" eb="1">
      <t>ヨ</t>
    </rPh>
    <rPh sb="2" eb="3">
      <t>オビ</t>
    </rPh>
    <rPh sb="4" eb="5">
      <t>ヒト</t>
    </rPh>
    <rPh sb="6" eb="7">
      <t>イン</t>
    </rPh>
    <phoneticPr fontId="16"/>
  </si>
  <si>
    <t>1世帯当たり</t>
    <rPh sb="1" eb="3">
      <t>セタイ</t>
    </rPh>
    <rPh sb="3" eb="4">
      <t>ア</t>
    </rPh>
    <phoneticPr fontId="16"/>
  </si>
  <si>
    <t>人       員</t>
    <rPh sb="0" eb="1">
      <t>ヒト</t>
    </rPh>
    <rPh sb="8" eb="9">
      <t>イン</t>
    </rPh>
    <phoneticPr fontId="16"/>
  </si>
  <si>
    <t>（㎡）</t>
    <phoneticPr fontId="16"/>
  </si>
  <si>
    <t>一　 　般 　　世　 　帯　　 の　　 総　　 数</t>
    <rPh sb="0" eb="1">
      <t>イチ</t>
    </rPh>
    <rPh sb="4" eb="5">
      <t>バン</t>
    </rPh>
    <rPh sb="8" eb="9">
      <t>ヨ</t>
    </rPh>
    <rPh sb="12" eb="13">
      <t>オビ</t>
    </rPh>
    <rPh sb="20" eb="21">
      <t>フサ</t>
    </rPh>
    <rPh sb="24" eb="25">
      <t>カズ</t>
    </rPh>
    <phoneticPr fontId="16"/>
  </si>
  <si>
    <t>住宅に住む一般世帯</t>
    <phoneticPr fontId="16"/>
  </si>
  <si>
    <t>主       世        帯</t>
    <phoneticPr fontId="3"/>
  </si>
  <si>
    <t>公営・都市再生機構・公社の借家</t>
    <rPh sb="3" eb="5">
      <t>トシ</t>
    </rPh>
    <rPh sb="5" eb="7">
      <t>サイセイ</t>
    </rPh>
    <rPh sb="7" eb="9">
      <t>キコウ</t>
    </rPh>
    <phoneticPr fontId="3"/>
  </si>
  <si>
    <t>間       借        り</t>
    <rPh sb="0" eb="1">
      <t>マ</t>
    </rPh>
    <rPh sb="8" eb="9">
      <t>カ</t>
    </rPh>
    <phoneticPr fontId="16"/>
  </si>
  <si>
    <t>住居の種類・住宅の所有の関係</t>
    <phoneticPr fontId="3"/>
  </si>
  <si>
    <t>延 べ 面 積</t>
    <rPh sb="0" eb="1">
      <t>ノ</t>
    </rPh>
    <rPh sb="4" eb="5">
      <t>メン</t>
    </rPh>
    <rPh sb="6" eb="7">
      <t>セキ</t>
    </rPh>
    <phoneticPr fontId="16"/>
  </si>
  <si>
    <t>…</t>
    <phoneticPr fontId="3"/>
  </si>
  <si>
    <t>持ち家</t>
    <phoneticPr fontId="3"/>
  </si>
  <si>
    <t>民営の借家</t>
    <phoneticPr fontId="3"/>
  </si>
  <si>
    <t>給与住宅</t>
    <phoneticPr fontId="3"/>
  </si>
  <si>
    <t>住宅以外に住む一般世帯</t>
    <phoneticPr fontId="16"/>
  </si>
  <si>
    <t>　　　　　　　　妻の年齢
　　　夫の年齢</t>
    <rPh sb="8" eb="9">
      <t>ツマ</t>
    </rPh>
    <rPh sb="10" eb="12">
      <t>ネンレイ</t>
    </rPh>
    <rPh sb="17" eb="18">
      <t>オット</t>
    </rPh>
    <rPh sb="19" eb="21">
      <t>ネンレイ</t>
    </rPh>
    <phoneticPr fontId="16"/>
  </si>
  <si>
    <r>
      <t>令和２年国勢調査結果　　</t>
    </r>
    <r>
      <rPr>
        <b/>
        <sz val="14"/>
        <color indexed="8"/>
        <rFont val="ＭＳ Ｐゴシック"/>
        <family val="3"/>
        <charset val="128"/>
      </rPr>
      <t>春日井の人口（人口等基本集計統計表）</t>
    </r>
    <rPh sb="0" eb="2">
      <t>レイワ</t>
    </rPh>
    <rPh sb="3" eb="4">
      <t>ネン</t>
    </rPh>
    <rPh sb="4" eb="6">
      <t>コクセイ</t>
    </rPh>
    <rPh sb="6" eb="8">
      <t>チョウサ</t>
    </rPh>
    <rPh sb="8" eb="10">
      <t>ケッカ</t>
    </rPh>
    <rPh sb="12" eb="15">
      <t>カスガイ</t>
    </rPh>
    <rPh sb="16" eb="18">
      <t>ジンコウ</t>
    </rPh>
    <rPh sb="19" eb="22">
      <t>ジンコウナド</t>
    </rPh>
    <rPh sb="22" eb="29">
      <t>キホンシュウケイトウケイヒョウ</t>
    </rPh>
    <phoneticPr fontId="3"/>
  </si>
  <si>
    <t>　この統計表は、令和２年11月30日に公表された「令和２年国勢調査人口等基本集計（総務省統計局）」より春日井市に係る部分を抜粋・加工したものです。
　調査結果を利用される場合は、本目次の末尾の「お読みください」を一読ください。</t>
    <rPh sb="3" eb="5">
      <t>トウケイ</t>
    </rPh>
    <rPh sb="5" eb="6">
      <t>ヒョウ</t>
    </rPh>
    <rPh sb="11" eb="12">
      <t>ネン</t>
    </rPh>
    <rPh sb="14" eb="15">
      <t>ツキ</t>
    </rPh>
    <rPh sb="17" eb="18">
      <t>ヒ</t>
    </rPh>
    <rPh sb="19" eb="21">
      <t>コウヒョウ</t>
    </rPh>
    <rPh sb="25" eb="27">
      <t>レイワ</t>
    </rPh>
    <rPh sb="51" eb="55">
      <t>カスガイシ</t>
    </rPh>
    <rPh sb="56" eb="57">
      <t>カカ</t>
    </rPh>
    <rPh sb="58" eb="60">
      <t>ブブン</t>
    </rPh>
    <rPh sb="61" eb="63">
      <t>バッスイ</t>
    </rPh>
    <rPh sb="64" eb="66">
      <t>カコウ</t>
    </rPh>
    <rPh sb="75" eb="77">
      <t>チョウサ</t>
    </rPh>
    <rPh sb="77" eb="79">
      <t>ケッカ</t>
    </rPh>
    <rPh sb="80" eb="82">
      <t>リヨウ</t>
    </rPh>
    <rPh sb="85" eb="87">
      <t>バアイ</t>
    </rPh>
    <rPh sb="89" eb="90">
      <t>ホン</t>
    </rPh>
    <rPh sb="90" eb="92">
      <t>モクジ</t>
    </rPh>
    <rPh sb="93" eb="95">
      <t>マツビ</t>
    </rPh>
    <rPh sb="98" eb="99">
      <t>ヨ</t>
    </rPh>
    <rPh sb="106" eb="108">
      <t>イチドク</t>
    </rPh>
    <phoneticPr fontId="3"/>
  </si>
  <si>
    <t>政府統計の総合窓口　→　主要な統計から探す　→　国勢調査　→　令和２年国勢調査</t>
    <rPh sb="24" eb="26">
      <t>コクセイ</t>
    </rPh>
    <rPh sb="26" eb="28">
      <t>チョウサ</t>
    </rPh>
    <rPh sb="31" eb="33">
      <t>レイワ</t>
    </rPh>
    <rPh sb="34" eb="35">
      <t>ネン</t>
    </rPh>
    <rPh sb="35" eb="37">
      <t>コクセイ</t>
    </rPh>
    <rPh sb="37" eb="39">
      <t>チョウサ</t>
    </rPh>
    <phoneticPr fontId="3"/>
  </si>
  <si>
    <t>https://www.e-stat.go.jp/</t>
    <phoneticPr fontId="3"/>
  </si>
  <si>
    <t>平成12年</t>
    <phoneticPr fontId="7"/>
  </si>
  <si>
    <t>22年</t>
    <phoneticPr fontId="7"/>
  </si>
  <si>
    <t>27年</t>
    <rPh sb="2" eb="3">
      <t>ネン</t>
    </rPh>
    <phoneticPr fontId="7"/>
  </si>
  <si>
    <t>令和２年</t>
    <rPh sb="0" eb="2">
      <t>レイワ</t>
    </rPh>
    <rPh sb="3" eb="4">
      <t>ネン</t>
    </rPh>
    <phoneticPr fontId="7"/>
  </si>
  <si>
    <t>第３表　配偶関係（４区分）、年齢５歳階級別、男女別15歳以上人口</t>
    <rPh sb="17" eb="18">
      <t>サイ</t>
    </rPh>
    <rPh sb="18" eb="20">
      <t>カイキュウ</t>
    </rPh>
    <rPh sb="20" eb="21">
      <t>ベツ</t>
    </rPh>
    <rPh sb="27" eb="28">
      <t>サイ</t>
    </rPh>
    <rPh sb="28" eb="30">
      <t>イジョウ</t>
    </rPh>
    <rPh sb="30" eb="32">
      <t>ジンコウ</t>
    </rPh>
    <phoneticPr fontId="16"/>
  </si>
  <si>
    <t>第３表　配偶関係（４区分）、年齢５歳階級別、男女別15歳以上人口</t>
    <phoneticPr fontId="4"/>
  </si>
  <si>
    <t>第４表　男女別人口及び世帯の種類（２区分）別世帯数及び世帯人員</t>
    <phoneticPr fontId="4"/>
  </si>
  <si>
    <t>第５表　施設等の世帯の種類（６区分）、世帯人員（４区分）別施設等の世帯数及び施設等の世帯人員</t>
    <phoneticPr fontId="4"/>
  </si>
  <si>
    <t>第７表　年齢（５歳階級）、男女別高齢単身世帯数</t>
    <phoneticPr fontId="4"/>
  </si>
  <si>
    <t>第８表　夫の年齢（５歳階級）、妻の年齢（５歳階級）別夫婦のみ世帯数（高齢者夫婦世帯数）</t>
    <phoneticPr fontId="4"/>
  </si>
  <si>
    <t>第９表　住居の種類・住宅の所有の関係(６区分)別一般世帯数、一般世帯人員、１世帯当たり人員、１世帯当たり延べ面積</t>
    <phoneticPr fontId="4"/>
  </si>
  <si>
    <t>第４表　男女別人口及び世帯の種類（２区分）別世帯数及び世帯人員</t>
    <rPh sb="8" eb="9">
      <t>クチ</t>
    </rPh>
    <rPh sb="9" eb="10">
      <t>オヨ</t>
    </rPh>
    <rPh sb="25" eb="26">
      <t>オヨ</t>
    </rPh>
    <rPh sb="27" eb="29">
      <t>セタイ</t>
    </rPh>
    <rPh sb="29" eb="31">
      <t>ジンイン</t>
    </rPh>
    <phoneticPr fontId="16"/>
  </si>
  <si>
    <t>第５表　施設等の世帯の種類（６区分）、世帯人員（４区分）別施設等の世帯数及び施設等の世帯人員</t>
    <phoneticPr fontId="16"/>
  </si>
  <si>
    <t>平成27年</t>
    <rPh sb="0" eb="2">
      <t>ヘイセイ</t>
    </rPh>
    <rPh sb="4" eb="5">
      <t>ネン</t>
    </rPh>
    <phoneticPr fontId="3"/>
  </si>
  <si>
    <t>令和２年－平成27年</t>
    <rPh sb="0" eb="1">
      <t>レイ</t>
    </rPh>
    <rPh sb="1" eb="2">
      <t>ワ</t>
    </rPh>
    <rPh sb="3" eb="4">
      <t>ネン</t>
    </rPh>
    <rPh sb="5" eb="7">
      <t>ヘイセイ</t>
    </rPh>
    <rPh sb="9" eb="10">
      <t>ネン</t>
    </rPh>
    <phoneticPr fontId="3"/>
  </si>
  <si>
    <t>第７表　年齢（５歳階級）、男女別高齢単身世帯数</t>
    <rPh sb="20" eb="22">
      <t>セタイ</t>
    </rPh>
    <rPh sb="22" eb="23">
      <t>スウ</t>
    </rPh>
    <phoneticPr fontId="16"/>
  </si>
  <si>
    <t>第８表　夫の年齢（５歳階級）、妻の年齢（５歳階級）別夫婦のみ世帯数（高齢者夫婦世帯数）</t>
    <rPh sb="34" eb="37">
      <t>コウレイシャ</t>
    </rPh>
    <rPh sb="37" eb="39">
      <t>フウフ</t>
    </rPh>
    <rPh sb="39" eb="41">
      <t>セタイ</t>
    </rPh>
    <rPh sb="41" eb="42">
      <t>スウ</t>
    </rPh>
    <phoneticPr fontId="16"/>
  </si>
  <si>
    <t>-</t>
    <phoneticPr fontId="2"/>
  </si>
  <si>
    <t>第９表　住居の種類・住宅の所有の関係(６区分)別一般世帯数、一般世帯人員、１世帯当たり人員、</t>
    <phoneticPr fontId="16"/>
  </si>
  <si>
    <t xml:space="preserve"> 　　　　　　１世帯当たり延べ面積</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</si>
</sst>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176" formatCode="#,##0_);[Red]\(#,##0\)"/>
    <numFmt numFmtId="177" formatCode="#,##0;&quot;△ &quot;#,##0"/>
    <numFmt numFmtId="178" formatCode="#,##0.0_);[Red]\(#,##0.0\)"/>
    <numFmt numFmtId="179" formatCode="#,##0.00_ ;[Red]\-#,##0.00\ "/>
    <numFmt numFmtId="180" formatCode="&quot;*  &quot;\ #,###.00"/>
    <numFmt numFmtId="181" formatCode="0.0_ "/>
    <numFmt numFmtId="182" formatCode="0.0"/>
    <numFmt numFmtId="183" formatCode="\(#,##0\)"/>
    <numFmt numFmtId="184" formatCode="\ ###,###,##0;&quot;-&quot;###,###,##0"/>
    <numFmt numFmtId="185" formatCode="#,###,###,##0;&quot; -&quot;###,###,##0"/>
    <numFmt numFmtId="186" formatCode="0.0_);[Red]\(0.0\)"/>
    <numFmt numFmtId="187" formatCode="###,###,##0;&quot;-&quot;##,###,##0"/>
    <numFmt numFmtId="188" formatCode="##,###,##0;&quot;-&quot;#,###,##0"/>
    <numFmt numFmtId="189" formatCode="###,###,###,##0;&quot;-&quot;##,###,###,##0"/>
    <numFmt numFmtId="190" formatCode="##,###,###,##0;&quot;-&quot;#,###,###,##0"/>
    <numFmt numFmtId="191" formatCode="\ ###,###,###,##0;&quot;-&quot;###,###,###,##0"/>
    <numFmt numFmtId="192" formatCode="#,###,##0;&quot; -&quot;###,##0"/>
    <numFmt numFmtId="193" formatCode="\ ###,##0;&quot;-&quot;###,##0"/>
    <numFmt numFmtId="194" formatCode="#,##0.00_ "/>
    <numFmt numFmtId="195" formatCode="##0.00;&quot;-&quot;#0.00"/>
    <numFmt numFmtId="196" formatCode="##0.0;&quot;-&quot;#0.0"/>
    <numFmt numFmtId="197" formatCode="0.00_ "/>
    <numFmt numFmtId="198" formatCode="0_);[Red]\(0\)"/>
    <numFmt numFmtId="199" formatCode="0.00_);[Red]\(0.00\)"/>
  </numFmts>
  <fonts count="34">
    <font>
      <sz val="11"/>
      <color theme="1"/>
      <name val="ＭＳ Ｐゴシック"/>
      <family val="2"/>
      <charset val="128"/>
      <scheme val="minor"/>
    </font>
    <font>
      <b/>
      <sz val="14"/>
      <color indexed="8"/>
      <name val="ＭＳ Ｐゴシック"/>
      <family val="3"/>
      <charset val="128"/>
    </font>
    <font>
      <sz val="6"/>
      <name val="ＭＳ Ｐゴシック"/>
      <family val="2"/>
      <charset val="128"/>
      <scheme val="minor"/>
    </font>
    <font>
      <sz val="6"/>
      <name val="ＭＳ Ｐゴシック"/>
      <family val="3"/>
      <charset val="128"/>
    </font>
    <font>
      <sz val="6"/>
      <name val="ＭＳ Ｐゴシック"/>
      <family val="3"/>
      <charset val="128"/>
      <scheme val="minor"/>
    </font>
    <font>
      <sz val="14"/>
      <name val="明朝"/>
      <family val="1"/>
      <charset val="128"/>
    </font>
    <font>
      <sz val="20"/>
      <name val="ＭＳ Ｐ明朝"/>
      <family val="1"/>
      <charset val="128"/>
    </font>
    <font>
      <sz val="7"/>
      <name val="明朝"/>
      <family val="3"/>
      <charset val="128"/>
    </font>
    <font>
      <sz val="14"/>
      <name val="ＭＳ Ｐ明朝"/>
      <family val="1"/>
      <charset val="128"/>
    </font>
    <font>
      <sz val="12"/>
      <name val="ＭＳ Ｐ明朝"/>
      <family val="1"/>
      <charset val="128"/>
    </font>
    <font>
      <sz val="13"/>
      <name val="ＭＳ Ｐ明朝"/>
      <family val="1"/>
      <charset val="128"/>
    </font>
    <font>
      <sz val="11"/>
      <name val="ＭＳ Ｐゴシック"/>
      <family val="3"/>
      <charset val="128"/>
    </font>
    <font>
      <sz val="14"/>
      <color indexed="8"/>
      <name val="ＭＳ 明朝"/>
      <family val="1"/>
      <charset val="128"/>
    </font>
    <font>
      <sz val="10"/>
      <color indexed="8"/>
      <name val="ＭＳ 明朝"/>
      <family val="1"/>
      <charset val="128"/>
    </font>
    <font>
      <sz val="6"/>
      <color indexed="8"/>
      <name val="ＭＳ 明朝"/>
      <family val="1"/>
      <charset val="128"/>
    </font>
    <font>
      <sz val="10"/>
      <color indexed="8"/>
      <name val="ＭＳ ゴシック"/>
      <family val="3"/>
      <charset val="128"/>
    </font>
    <font>
      <sz val="6"/>
      <name val="ＭＳ Ｐ明朝"/>
      <family val="1"/>
      <charset val="128"/>
    </font>
    <font>
      <sz val="9"/>
      <color indexed="8"/>
      <name val="ＭＳ 明朝"/>
      <family val="1"/>
      <charset val="128"/>
    </font>
    <font>
      <sz val="9"/>
      <name val="ＭＳ 明朝"/>
      <family val="1"/>
      <charset val="128"/>
    </font>
    <font>
      <sz val="9"/>
      <color theme="1"/>
      <name val="ＭＳ 明朝"/>
      <family val="1"/>
      <charset val="128"/>
    </font>
    <font>
      <sz val="12"/>
      <color indexed="8"/>
      <name val="ＭＳ 明朝"/>
      <family val="1"/>
      <charset val="128"/>
    </font>
    <font>
      <sz val="11"/>
      <name val="ＭＳ 明朝"/>
      <family val="1"/>
      <charset val="128"/>
    </font>
    <font>
      <sz val="9"/>
      <name val="Times New Roman"/>
      <family val="1"/>
    </font>
    <font>
      <sz val="10"/>
      <name val="ＭＳ 明朝"/>
      <family val="1"/>
      <charset val="128"/>
    </font>
    <font>
      <sz val="9"/>
      <color indexed="8"/>
      <name val="Times New Roman"/>
      <family val="1"/>
    </font>
    <font>
      <sz val="10"/>
      <color indexed="8"/>
      <name val="Times New Roman"/>
      <family val="1"/>
    </font>
    <font>
      <sz val="12"/>
      <name val="ＭＳ Ｐゴシック"/>
      <family val="3"/>
      <charset val="128"/>
    </font>
    <font>
      <sz val="12"/>
      <color indexed="8"/>
      <name val="明朝"/>
      <family val="1"/>
      <charset val="128"/>
    </font>
    <font>
      <sz val="14"/>
      <color indexed="8"/>
      <name val="明朝"/>
      <family val="1"/>
      <charset val="128"/>
    </font>
    <font>
      <sz val="9"/>
      <color indexed="8"/>
      <name val="明朝"/>
      <family val="1"/>
      <charset val="128"/>
    </font>
    <font>
      <sz val="12"/>
      <color indexed="8"/>
      <name val="Times New Roman"/>
      <family val="1"/>
    </font>
    <font>
      <sz val="10"/>
      <color indexed="8"/>
      <name val="ＭＳ Ｐ明朝"/>
      <family val="1"/>
      <charset val="128"/>
    </font>
    <font>
      <sz val="8"/>
      <name val="ＭＳ ゴシック"/>
      <family val="3"/>
      <charset val="128"/>
    </font>
    <font>
      <u/>
      <sz val="11"/>
      <color theme="10"/>
      <name val="ＭＳ Ｐゴシック"/>
      <family val="2"/>
      <charset val="128"/>
      <scheme val="minor"/>
    </font>
  </fonts>
  <fills count="2">
    <fill>
      <patternFill patternType="none"/>
    </fill>
    <fill>
      <patternFill patternType="gray125"/>
    </fill>
  </fills>
  <borders count="35">
    <border>
      <left/>
      <right/>
      <top/>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tted">
        <color indexed="64"/>
      </right>
      <top style="thin">
        <color indexed="64"/>
      </top>
      <bottom/>
      <diagonal/>
    </border>
    <border>
      <left/>
      <right style="dotted">
        <color indexed="64"/>
      </right>
      <top/>
      <bottom/>
      <diagonal/>
    </border>
    <border>
      <left/>
      <right style="dotted">
        <color indexed="64"/>
      </right>
      <top/>
      <bottom style="dotted">
        <color indexed="64"/>
      </bottom>
      <diagonal/>
    </border>
  </borders>
  <cellStyleXfs count="10">
    <xf numFmtId="0" fontId="0" fillId="0" borderId="0">
      <alignment vertical="center"/>
    </xf>
    <xf numFmtId="0" fontId="5" fillId="0" borderId="0"/>
    <xf numFmtId="38" fontId="5" fillId="0" borderId="0" applyFont="0" applyFill="0" applyBorder="0" applyAlignment="0" applyProtection="0"/>
    <xf numFmtId="0" fontId="11" fillId="0" borderId="0"/>
    <xf numFmtId="0" fontId="11" fillId="0" borderId="0"/>
    <xf numFmtId="0" fontId="18" fillId="0" borderId="0"/>
    <xf numFmtId="38" fontId="11" fillId="0" borderId="0" applyFont="0" applyFill="0" applyBorder="0" applyAlignment="0" applyProtection="0"/>
    <xf numFmtId="0" fontId="18" fillId="0" borderId="0"/>
    <xf numFmtId="0" fontId="32" fillId="0" borderId="0"/>
    <xf numFmtId="0" fontId="33" fillId="0" borderId="0" applyNumberFormat="0" applyFill="0" applyBorder="0" applyAlignment="0" applyProtection="0">
      <alignment vertical="center"/>
    </xf>
  </cellStyleXfs>
  <cellXfs count="476">
    <xf numFmtId="0" fontId="0" fillId="0" borderId="0" xfId="0">
      <alignment vertical="center"/>
    </xf>
    <xf numFmtId="0" fontId="0" fillId="0" borderId="0" xfId="0" applyAlignment="1">
      <alignment vertical="center"/>
    </xf>
    <xf numFmtId="0" fontId="0" fillId="0" borderId="0" xfId="0" applyAlignment="1">
      <alignment vertical="center" wrapText="1"/>
    </xf>
    <xf numFmtId="0" fontId="0" fillId="0" borderId="0" xfId="0" quotePrefix="1" applyAlignment="1">
      <alignment vertical="center"/>
    </xf>
    <xf numFmtId="0" fontId="0" fillId="0" borderId="0" xfId="0" applyAlignment="1">
      <alignment horizontal="left" vertical="center" wrapText="1"/>
    </xf>
    <xf numFmtId="0" fontId="0" fillId="0" borderId="0" xfId="0" applyAlignment="1">
      <alignment wrapText="1"/>
    </xf>
    <xf numFmtId="0" fontId="0" fillId="0" borderId="1" xfId="0" applyBorder="1" applyAlignment="1">
      <alignment vertical="center"/>
    </xf>
    <xf numFmtId="0" fontId="0" fillId="0" borderId="0" xfId="0" quotePrefix="1" applyAlignment="1"/>
    <xf numFmtId="0" fontId="8" fillId="0" borderId="0" xfId="1" applyFont="1"/>
    <xf numFmtId="0" fontId="8" fillId="0" borderId="3" xfId="1" applyFont="1" applyBorder="1"/>
    <xf numFmtId="0" fontId="8" fillId="0" borderId="4" xfId="1" applyFont="1" applyBorder="1"/>
    <xf numFmtId="0" fontId="8" fillId="0" borderId="5" xfId="1" applyFont="1" applyBorder="1" applyAlignment="1">
      <alignment horizontal="right"/>
    </xf>
    <xf numFmtId="0" fontId="8" fillId="0" borderId="6" xfId="1" applyFont="1" applyBorder="1"/>
    <xf numFmtId="0" fontId="8" fillId="0" borderId="13" xfId="1" applyFont="1" applyBorder="1"/>
    <xf numFmtId="0" fontId="8" fillId="0" borderId="5" xfId="1" applyFont="1" applyBorder="1"/>
    <xf numFmtId="0" fontId="8" fillId="0" borderId="7" xfId="1" applyFont="1" applyBorder="1"/>
    <xf numFmtId="0" fontId="8" fillId="0" borderId="0" xfId="1" quotePrefix="1" applyFont="1" applyBorder="1" applyAlignment="1">
      <alignment horizontal="left"/>
    </xf>
    <xf numFmtId="0" fontId="8" fillId="0" borderId="0" xfId="1" applyFont="1" applyBorder="1"/>
    <xf numFmtId="0" fontId="8" fillId="0" borderId="8" xfId="1" applyFont="1" applyBorder="1"/>
    <xf numFmtId="176" fontId="8" fillId="0" borderId="9" xfId="2" applyNumberFormat="1" applyFont="1" applyBorder="1"/>
    <xf numFmtId="0" fontId="8" fillId="0" borderId="0" xfId="1" applyFont="1" applyBorder="1" applyAlignment="1">
      <alignment horizontal="left"/>
    </xf>
    <xf numFmtId="177" fontId="8" fillId="0" borderId="9" xfId="2" applyNumberFormat="1" applyFont="1" applyBorder="1"/>
    <xf numFmtId="38" fontId="8" fillId="0" borderId="9" xfId="2" applyFont="1" applyBorder="1"/>
    <xf numFmtId="0" fontId="8" fillId="0" borderId="8" xfId="1" applyFont="1" applyBorder="1" applyAlignment="1">
      <alignment horizontal="left"/>
    </xf>
    <xf numFmtId="0" fontId="9" fillId="0" borderId="0" xfId="1" applyFont="1" applyBorder="1"/>
    <xf numFmtId="0" fontId="10" fillId="0" borderId="0" xfId="1" applyFont="1" applyBorder="1"/>
    <xf numFmtId="0" fontId="10" fillId="0" borderId="8" xfId="1" applyFont="1" applyBorder="1"/>
    <xf numFmtId="179" fontId="8" fillId="0" borderId="9" xfId="2" applyNumberFormat="1" applyFont="1" applyBorder="1" applyAlignment="1">
      <alignment horizontal="right"/>
    </xf>
    <xf numFmtId="180" fontId="8" fillId="0" borderId="9" xfId="2" applyNumberFormat="1" applyFont="1" applyBorder="1"/>
    <xf numFmtId="180" fontId="8" fillId="0" borderId="7" xfId="2" applyNumberFormat="1" applyFont="1" applyBorder="1"/>
    <xf numFmtId="181" fontId="8" fillId="0" borderId="0" xfId="1" applyNumberFormat="1" applyFont="1"/>
    <xf numFmtId="178" fontId="8" fillId="0" borderId="9" xfId="2" applyNumberFormat="1" applyFont="1" applyBorder="1"/>
    <xf numFmtId="0" fontId="8" fillId="0" borderId="8" xfId="1" quotePrefix="1" applyFont="1" applyBorder="1" applyAlignment="1">
      <alignment horizontal="left"/>
    </xf>
    <xf numFmtId="183" fontId="8" fillId="0" borderId="9" xfId="2" applyNumberFormat="1" applyFont="1" applyBorder="1"/>
    <xf numFmtId="0" fontId="8" fillId="0" borderId="10" xfId="1" applyFont="1" applyBorder="1"/>
    <xf numFmtId="0" fontId="8" fillId="0" borderId="11" xfId="1" applyFont="1" applyBorder="1"/>
    <xf numFmtId="0" fontId="8" fillId="0" borderId="12" xfId="1" applyFont="1" applyBorder="1"/>
    <xf numFmtId="0" fontId="5" fillId="0" borderId="0" xfId="1"/>
    <xf numFmtId="0" fontId="11" fillId="0" borderId="0" xfId="4"/>
    <xf numFmtId="49" fontId="13" fillId="0" borderId="9" xfId="3" applyNumberFormat="1" applyFont="1" applyFill="1" applyBorder="1" applyAlignment="1">
      <alignment horizontal="center" vertical="center"/>
    </xf>
    <xf numFmtId="0" fontId="11" fillId="0" borderId="3" xfId="4" applyBorder="1"/>
    <xf numFmtId="0" fontId="11" fillId="0" borderId="5" xfId="4" applyBorder="1"/>
    <xf numFmtId="49" fontId="13" fillId="0" borderId="7" xfId="3" applyNumberFormat="1" applyFont="1" applyFill="1" applyBorder="1" applyAlignment="1">
      <alignment vertical="top"/>
    </xf>
    <xf numFmtId="49" fontId="13" fillId="0" borderId="8" xfId="3" applyNumberFormat="1" applyFont="1" applyFill="1" applyBorder="1" applyAlignment="1">
      <alignment vertical="top"/>
    </xf>
    <xf numFmtId="0" fontId="11" fillId="0" borderId="7" xfId="4" applyBorder="1"/>
    <xf numFmtId="49" fontId="13" fillId="0" borderId="12" xfId="3" applyNumberFormat="1" applyFont="1" applyFill="1" applyBorder="1" applyAlignment="1">
      <alignment vertical="top"/>
    </xf>
    <xf numFmtId="49" fontId="13" fillId="0" borderId="0" xfId="3" applyNumberFormat="1" applyFont="1" applyFill="1" applyBorder="1" applyAlignment="1">
      <alignment vertical="top"/>
    </xf>
    <xf numFmtId="49" fontId="13" fillId="0" borderId="9" xfId="3" applyNumberFormat="1" applyFont="1" applyFill="1" applyBorder="1" applyAlignment="1">
      <alignment horizontal="center" vertical="top"/>
    </xf>
    <xf numFmtId="0" fontId="11" fillId="0" borderId="8" xfId="4" applyBorder="1" applyAlignment="1">
      <alignment vertical="top"/>
    </xf>
    <xf numFmtId="49" fontId="13" fillId="0" borderId="8" xfId="3" applyNumberFormat="1" applyFont="1" applyFill="1" applyBorder="1" applyAlignment="1">
      <alignment horizontal="distributed" vertical="top"/>
    </xf>
    <xf numFmtId="184" fontId="17" fillId="0" borderId="0" xfId="3" applyNumberFormat="1" applyFont="1" applyFill="1" applyBorder="1" applyAlignment="1">
      <alignment horizontal="right" vertical="center"/>
    </xf>
    <xf numFmtId="0" fontId="11" fillId="0" borderId="11" xfId="4" applyBorder="1"/>
    <xf numFmtId="0" fontId="11" fillId="0" borderId="12" xfId="4" applyBorder="1"/>
    <xf numFmtId="0" fontId="18" fillId="0" borderId="0" xfId="5" applyFill="1" applyAlignment="1"/>
    <xf numFmtId="0" fontId="22" fillId="0" borderId="0" xfId="5" applyFont="1" applyFill="1" applyAlignment="1">
      <alignment horizontal="right"/>
    </xf>
    <xf numFmtId="0" fontId="18" fillId="0" borderId="3" xfId="5" applyFill="1" applyBorder="1" applyAlignment="1">
      <alignment horizontal="center" vertical="center"/>
    </xf>
    <xf numFmtId="0" fontId="18" fillId="0" borderId="5" xfId="5" applyFill="1" applyBorder="1" applyAlignment="1">
      <alignment horizontal="center" vertical="center"/>
    </xf>
    <xf numFmtId="185" fontId="13" fillId="0" borderId="6" xfId="3" applyNumberFormat="1" applyFont="1" applyFill="1" applyBorder="1" applyAlignment="1">
      <alignment horizontal="center" vertical="center"/>
    </xf>
    <xf numFmtId="0" fontId="11" fillId="0" borderId="0" xfId="4" applyAlignment="1">
      <alignment vertical="center"/>
    </xf>
    <xf numFmtId="185" fontId="13" fillId="0" borderId="9" xfId="3" applyNumberFormat="1" applyFont="1" applyFill="1" applyBorder="1" applyAlignment="1">
      <alignment horizontal="center" vertical="center"/>
    </xf>
    <xf numFmtId="184" fontId="13" fillId="0" borderId="6" xfId="3" applyNumberFormat="1" applyFont="1" applyFill="1" applyBorder="1" applyAlignment="1">
      <alignment horizontal="center" vertical="center"/>
    </xf>
    <xf numFmtId="187" fontId="13" fillId="0" borderId="6" xfId="3" applyNumberFormat="1" applyFont="1" applyFill="1" applyBorder="1" applyAlignment="1">
      <alignment horizontal="center" vertical="center"/>
    </xf>
    <xf numFmtId="187" fontId="13" fillId="0" borderId="3" xfId="3" applyNumberFormat="1" applyFont="1" applyFill="1" applyBorder="1" applyAlignment="1">
      <alignment horizontal="center" vertical="center"/>
    </xf>
    <xf numFmtId="0" fontId="24" fillId="0" borderId="10" xfId="3" applyNumberFormat="1" applyFont="1" applyFill="1" applyBorder="1" applyAlignment="1">
      <alignment horizontal="center" vertical="center"/>
    </xf>
    <xf numFmtId="0" fontId="24" fillId="0" borderId="12" xfId="3" applyNumberFormat="1" applyFont="1" applyFill="1" applyBorder="1" applyAlignment="1">
      <alignment horizontal="center" vertical="center"/>
    </xf>
    <xf numFmtId="0" fontId="24" fillId="0" borderId="13" xfId="3" applyNumberFormat="1" applyFont="1" applyFill="1" applyBorder="1" applyAlignment="1">
      <alignment horizontal="center" vertical="center"/>
    </xf>
    <xf numFmtId="184" fontId="24" fillId="0" borderId="13" xfId="3" applyNumberFormat="1" applyFont="1" applyFill="1" applyBorder="1" applyAlignment="1">
      <alignment horizontal="center" vertical="center"/>
    </xf>
    <xf numFmtId="0" fontId="13" fillId="0" borderId="7" xfId="3" applyNumberFormat="1" applyFont="1" applyFill="1" applyBorder="1" applyAlignment="1">
      <alignment horizontal="right" vertical="center"/>
    </xf>
    <xf numFmtId="0" fontId="13" fillId="0" borderId="0" xfId="3" applyNumberFormat="1" applyFont="1" applyFill="1" applyBorder="1" applyAlignment="1">
      <alignment horizontal="distributed" vertical="center"/>
    </xf>
    <xf numFmtId="176" fontId="13" fillId="0" borderId="3" xfId="3" quotePrefix="1" applyNumberFormat="1" applyFont="1" applyFill="1" applyBorder="1" applyAlignment="1">
      <alignment horizontal="right" vertical="center"/>
    </xf>
    <xf numFmtId="176" fontId="13" fillId="0" borderId="0" xfId="3" applyNumberFormat="1" applyFont="1" applyFill="1" applyBorder="1" applyAlignment="1">
      <alignment horizontal="right" vertical="center"/>
    </xf>
    <xf numFmtId="176" fontId="13" fillId="0" borderId="8" xfId="3" applyNumberFormat="1" applyFont="1" applyFill="1" applyBorder="1" applyAlignment="1">
      <alignment horizontal="right" vertical="center"/>
    </xf>
    <xf numFmtId="0" fontId="13" fillId="0" borderId="0" xfId="3" applyNumberFormat="1" applyFont="1" applyFill="1" applyBorder="1" applyAlignment="1">
      <alignment vertical="center"/>
    </xf>
    <xf numFmtId="176" fontId="13" fillId="0" borderId="7" xfId="3" applyNumberFormat="1" applyFont="1" applyFill="1" applyBorder="1" applyAlignment="1">
      <alignment horizontal="right" vertical="center"/>
    </xf>
    <xf numFmtId="176" fontId="11" fillId="0" borderId="0" xfId="4" applyNumberFormat="1" applyAlignment="1">
      <alignment horizontal="right" vertical="center"/>
    </xf>
    <xf numFmtId="176" fontId="11" fillId="0" borderId="8" xfId="4" applyNumberFormat="1" applyBorder="1" applyAlignment="1">
      <alignment horizontal="right" vertical="center"/>
    </xf>
    <xf numFmtId="0" fontId="13" fillId="0" borderId="0" xfId="3" applyNumberFormat="1" applyFont="1" applyFill="1" applyBorder="1" applyAlignment="1">
      <alignment horizontal="left" vertical="center"/>
    </xf>
    <xf numFmtId="176" fontId="23" fillId="0" borderId="7" xfId="4" applyNumberFormat="1" applyFont="1" applyBorder="1" applyAlignment="1">
      <alignment horizontal="right" vertical="center"/>
    </xf>
    <xf numFmtId="176" fontId="23" fillId="0" borderId="0" xfId="4" applyNumberFormat="1" applyFont="1" applyBorder="1" applyAlignment="1">
      <alignment horizontal="right" vertical="center"/>
    </xf>
    <xf numFmtId="176" fontId="23" fillId="0" borderId="8" xfId="4" applyNumberFormat="1" applyFont="1" applyBorder="1" applyAlignment="1">
      <alignment horizontal="right" vertical="center"/>
    </xf>
    <xf numFmtId="176" fontId="23" fillId="0" borderId="0" xfId="6" applyNumberFormat="1" applyFont="1" applyBorder="1" applyAlignment="1">
      <alignment horizontal="right" vertical="center"/>
    </xf>
    <xf numFmtId="0" fontId="13" fillId="0" borderId="0" xfId="3" applyNumberFormat="1" applyFont="1" applyFill="1" applyBorder="1" applyAlignment="1">
      <alignment horizontal="right" vertical="center"/>
    </xf>
    <xf numFmtId="0" fontId="14" fillId="0" borderId="7" xfId="3" applyNumberFormat="1" applyFont="1" applyFill="1" applyBorder="1" applyAlignment="1">
      <alignment horizontal="distributed" vertical="center"/>
    </xf>
    <xf numFmtId="0" fontId="14" fillId="0" borderId="0" xfId="3" applyNumberFormat="1" applyFont="1" applyFill="1" applyBorder="1" applyAlignment="1">
      <alignment horizontal="distributed" vertical="center"/>
    </xf>
    <xf numFmtId="0" fontId="13" fillId="0" borderId="7" xfId="3" applyNumberFormat="1" applyFont="1" applyFill="1" applyBorder="1" applyAlignment="1">
      <alignment horizontal="left" vertical="center"/>
    </xf>
    <xf numFmtId="0" fontId="17" fillId="0" borderId="0" xfId="3" applyNumberFormat="1" applyFont="1" applyFill="1" applyBorder="1" applyAlignment="1">
      <alignment vertical="center"/>
    </xf>
    <xf numFmtId="0" fontId="13" fillId="0" borderId="7" xfId="3" applyNumberFormat="1" applyFont="1" applyFill="1" applyBorder="1" applyAlignment="1">
      <alignment horizontal="distributed" vertical="center"/>
    </xf>
    <xf numFmtId="0" fontId="18" fillId="0" borderId="0" xfId="5" applyFill="1" applyAlignment="1">
      <alignment horizontal="distributed" vertical="center"/>
    </xf>
    <xf numFmtId="176" fontId="13" fillId="0" borderId="7" xfId="3" quotePrefix="1" applyNumberFormat="1" applyFont="1" applyFill="1" applyBorder="1" applyAlignment="1">
      <alignment horizontal="right" vertical="center"/>
    </xf>
    <xf numFmtId="176" fontId="13" fillId="0" borderId="0" xfId="3" quotePrefix="1" applyNumberFormat="1" applyFont="1" applyFill="1" applyBorder="1" applyAlignment="1">
      <alignment horizontal="right" vertical="center"/>
    </xf>
    <xf numFmtId="176" fontId="13" fillId="0" borderId="8" xfId="3" quotePrefix="1" applyNumberFormat="1" applyFont="1" applyFill="1" applyBorder="1" applyAlignment="1">
      <alignment horizontal="right" vertical="center"/>
    </xf>
    <xf numFmtId="0" fontId="17" fillId="0" borderId="10" xfId="3" applyNumberFormat="1" applyFont="1" applyFill="1" applyBorder="1" applyAlignment="1">
      <alignment vertical="center"/>
    </xf>
    <xf numFmtId="0" fontId="17" fillId="0" borderId="11" xfId="3" applyNumberFormat="1" applyFont="1" applyFill="1" applyBorder="1" applyAlignment="1">
      <alignment vertical="center"/>
    </xf>
    <xf numFmtId="176" fontId="13" fillId="0" borderId="10" xfId="3" applyNumberFormat="1" applyFont="1" applyFill="1" applyBorder="1" applyAlignment="1">
      <alignment horizontal="right" vertical="center"/>
    </xf>
    <xf numFmtId="176" fontId="13" fillId="0" borderId="11" xfId="3" applyNumberFormat="1" applyFont="1" applyFill="1" applyBorder="1" applyAlignment="1">
      <alignment horizontal="right" vertical="center"/>
    </xf>
    <xf numFmtId="176" fontId="13" fillId="0" borderId="12" xfId="3" applyNumberFormat="1" applyFont="1" applyFill="1" applyBorder="1" applyAlignment="1">
      <alignment horizontal="right" vertical="center"/>
    </xf>
    <xf numFmtId="0" fontId="25" fillId="0" borderId="0" xfId="3" applyNumberFormat="1" applyFont="1" applyFill="1" applyBorder="1" applyAlignment="1">
      <alignment vertical="center"/>
    </xf>
    <xf numFmtId="185" fontId="17" fillId="0" borderId="0" xfId="3" applyNumberFormat="1" applyFont="1" applyFill="1" applyBorder="1" applyAlignment="1">
      <alignment horizontal="right" vertical="center"/>
    </xf>
    <xf numFmtId="0" fontId="17" fillId="0" borderId="0" xfId="3" applyNumberFormat="1" applyFont="1" applyFill="1" applyAlignment="1">
      <alignment vertical="center"/>
    </xf>
    <xf numFmtId="184" fontId="24" fillId="0" borderId="0" xfId="3" applyNumberFormat="1" applyFont="1" applyFill="1" applyBorder="1" applyAlignment="1">
      <alignment horizontal="left" vertical="center"/>
    </xf>
    <xf numFmtId="187" fontId="17" fillId="0" borderId="0" xfId="3" applyNumberFormat="1" applyFont="1" applyFill="1" applyBorder="1" applyAlignment="1">
      <alignment horizontal="right" vertical="center"/>
    </xf>
    <xf numFmtId="188" fontId="17" fillId="0" borderId="0" xfId="3" applyNumberFormat="1" applyFont="1" applyFill="1" applyBorder="1" applyAlignment="1">
      <alignment horizontal="right" vertical="center"/>
    </xf>
    <xf numFmtId="0" fontId="17" fillId="0" borderId="0" xfId="3" applyNumberFormat="1" applyFont="1" applyFill="1" applyBorder="1" applyAlignment="1">
      <alignment horizontal="center" vertical="top" wrapText="1"/>
    </xf>
    <xf numFmtId="49" fontId="17" fillId="0" borderId="0" xfId="3" applyNumberFormat="1" applyFont="1" applyFill="1" applyBorder="1" applyAlignment="1">
      <alignment vertical="top"/>
    </xf>
    <xf numFmtId="49" fontId="17" fillId="0" borderId="0" xfId="3" applyNumberFormat="1" applyFont="1" applyBorder="1" applyAlignment="1">
      <alignment vertical="top"/>
    </xf>
    <xf numFmtId="189" fontId="17" fillId="0" borderId="0" xfId="3" applyNumberFormat="1" applyFont="1" applyFill="1" applyBorder="1" applyAlignment="1">
      <alignment horizontal="right" vertical="top"/>
    </xf>
    <xf numFmtId="0" fontId="11" fillId="0" borderId="2" xfId="4" applyBorder="1"/>
    <xf numFmtId="49" fontId="17" fillId="0" borderId="0" xfId="3" applyNumberFormat="1" applyFont="1" applyFill="1" applyAlignment="1">
      <alignment vertical="top"/>
    </xf>
    <xf numFmtId="49" fontId="17" fillId="0" borderId="0" xfId="3" applyNumberFormat="1" applyFont="1" applyAlignment="1">
      <alignment vertical="top"/>
    </xf>
    <xf numFmtId="189" fontId="13" fillId="0" borderId="9" xfId="3" applyNumberFormat="1" applyFont="1" applyFill="1" applyBorder="1" applyAlignment="1">
      <alignment horizontal="center" vertical="center"/>
    </xf>
    <xf numFmtId="49" fontId="17" fillId="0" borderId="0" xfId="3" applyNumberFormat="1" applyFont="1" applyFill="1" applyBorder="1" applyAlignment="1">
      <alignment vertical="center"/>
    </xf>
    <xf numFmtId="49" fontId="17" fillId="0" borderId="0" xfId="3" applyNumberFormat="1" applyFont="1" applyFill="1" applyAlignment="1">
      <alignment vertical="center"/>
    </xf>
    <xf numFmtId="49" fontId="17" fillId="0" borderId="0" xfId="3" applyNumberFormat="1" applyFont="1" applyAlignment="1">
      <alignment vertical="center"/>
    </xf>
    <xf numFmtId="189" fontId="13" fillId="0" borderId="13" xfId="3" applyNumberFormat="1" applyFont="1" applyFill="1" applyBorder="1" applyAlignment="1">
      <alignment horizontal="center" vertical="center"/>
    </xf>
    <xf numFmtId="189" fontId="13" fillId="0" borderId="22" xfId="3" applyNumberFormat="1" applyFont="1" applyFill="1" applyBorder="1" applyAlignment="1">
      <alignment horizontal="center" vertical="center"/>
    </xf>
    <xf numFmtId="189" fontId="17" fillId="0" borderId="3" xfId="3" applyNumberFormat="1" applyFont="1" applyFill="1" applyBorder="1" applyAlignment="1">
      <alignment horizontal="right" vertical="top"/>
    </xf>
    <xf numFmtId="189" fontId="17" fillId="0" borderId="4" xfId="3" applyNumberFormat="1" applyFont="1" applyFill="1" applyBorder="1" applyAlignment="1">
      <alignment horizontal="right" vertical="top"/>
    </xf>
    <xf numFmtId="185" fontId="17" fillId="0" borderId="4" xfId="3" applyNumberFormat="1" applyFont="1" applyFill="1" applyBorder="1" applyAlignment="1">
      <alignment vertical="top"/>
    </xf>
    <xf numFmtId="184" fontId="17" fillId="0" borderId="5" xfId="3" applyNumberFormat="1" applyFont="1" applyFill="1" applyBorder="1" applyAlignment="1">
      <alignment vertical="top"/>
    </xf>
    <xf numFmtId="189" fontId="13" fillId="0" borderId="7" xfId="3" quotePrefix="1" applyNumberFormat="1" applyFont="1" applyFill="1" applyBorder="1" applyAlignment="1">
      <alignment horizontal="right" vertical="center"/>
    </xf>
    <xf numFmtId="189" fontId="13" fillId="0" borderId="0" xfId="3" quotePrefix="1" applyNumberFormat="1" applyFont="1" applyFill="1" applyBorder="1" applyAlignment="1">
      <alignment horizontal="right" vertical="center"/>
    </xf>
    <xf numFmtId="182" fontId="13" fillId="0" borderId="0" xfId="3" quotePrefix="1" applyNumberFormat="1" applyFont="1" applyFill="1" applyBorder="1" applyAlignment="1">
      <alignment horizontal="right" vertical="center"/>
    </xf>
    <xf numFmtId="184" fontId="13" fillId="0" borderId="8" xfId="3" applyNumberFormat="1" applyFont="1" applyFill="1" applyBorder="1" applyAlignment="1">
      <alignment vertical="center"/>
    </xf>
    <xf numFmtId="0" fontId="18" fillId="0" borderId="0" xfId="5"/>
    <xf numFmtId="0" fontId="11" fillId="0" borderId="10" xfId="4" applyBorder="1"/>
    <xf numFmtId="0" fontId="23" fillId="0" borderId="0" xfId="4" applyFont="1"/>
    <xf numFmtId="0" fontId="11" fillId="0" borderId="0" xfId="4" applyAlignment="1">
      <alignment horizontal="center"/>
    </xf>
    <xf numFmtId="49" fontId="13" fillId="0" borderId="8" xfId="3" applyNumberFormat="1" applyFont="1" applyFill="1" applyBorder="1" applyAlignment="1">
      <alignment horizontal="center" vertical="center"/>
    </xf>
    <xf numFmtId="49" fontId="13" fillId="0" borderId="9" xfId="3" applyNumberFormat="1" applyFont="1" applyFill="1" applyBorder="1" applyAlignment="1">
      <alignment horizontal="center" vertical="center" wrapText="1"/>
    </xf>
    <xf numFmtId="49" fontId="17" fillId="0" borderId="10" xfId="3" applyNumberFormat="1" applyFont="1" applyFill="1" applyBorder="1" applyAlignment="1">
      <alignment vertical="top"/>
    </xf>
    <xf numFmtId="49" fontId="13" fillId="0" borderId="12" xfId="3" applyNumberFormat="1" applyFont="1" applyFill="1" applyBorder="1" applyAlignment="1">
      <alignment horizontal="left" vertical="top"/>
    </xf>
    <xf numFmtId="49" fontId="13" fillId="0" borderId="12" xfId="3" applyNumberFormat="1" applyFont="1" applyFill="1" applyBorder="1" applyAlignment="1">
      <alignment horizontal="center" vertical="center"/>
    </xf>
    <xf numFmtId="49" fontId="13" fillId="0" borderId="13" xfId="3" applyNumberFormat="1" applyFont="1" applyFill="1" applyBorder="1" applyAlignment="1">
      <alignment horizontal="center" vertical="center"/>
    </xf>
    <xf numFmtId="49" fontId="13" fillId="0" borderId="13" xfId="3" applyNumberFormat="1" applyFont="1" applyFill="1" applyBorder="1" applyAlignment="1">
      <alignment horizontal="center" vertical="center" wrapText="1"/>
    </xf>
    <xf numFmtId="49" fontId="13" fillId="0" borderId="7" xfId="3" applyNumberFormat="1" applyFont="1" applyFill="1" applyBorder="1" applyAlignment="1">
      <alignment horizontal="distributed" vertical="center"/>
    </xf>
    <xf numFmtId="49" fontId="13" fillId="0" borderId="8" xfId="3" applyNumberFormat="1" applyFont="1" applyFill="1" applyBorder="1" applyAlignment="1">
      <alignment vertical="center"/>
    </xf>
    <xf numFmtId="177" fontId="23" fillId="0" borderId="3" xfId="4" applyNumberFormat="1" applyFont="1" applyBorder="1" applyAlignment="1">
      <alignment vertical="center"/>
    </xf>
    <xf numFmtId="177" fontId="23" fillId="0" borderId="4" xfId="4" applyNumberFormat="1" applyFont="1" applyBorder="1" applyAlignment="1">
      <alignment vertical="center"/>
    </xf>
    <xf numFmtId="177" fontId="23" fillId="0" borderId="5" xfId="4" applyNumberFormat="1" applyFont="1" applyBorder="1" applyAlignment="1">
      <alignment vertical="center"/>
    </xf>
    <xf numFmtId="177" fontId="23" fillId="0" borderId="7" xfId="4" applyNumberFormat="1" applyFont="1" applyBorder="1" applyAlignment="1">
      <alignment vertical="center"/>
    </xf>
    <xf numFmtId="177" fontId="23" fillId="0" borderId="0" xfId="4" applyNumberFormat="1" applyFont="1" applyBorder="1" applyAlignment="1">
      <alignment vertical="center"/>
    </xf>
    <xf numFmtId="177" fontId="23" fillId="0" borderId="8" xfId="4" applyNumberFormat="1" applyFont="1" applyBorder="1" applyAlignment="1">
      <alignment vertical="center"/>
    </xf>
    <xf numFmtId="177" fontId="23" fillId="0" borderId="7" xfId="4" applyNumberFormat="1" applyFont="1" applyBorder="1" applyAlignment="1">
      <alignment horizontal="right" vertical="center"/>
    </xf>
    <xf numFmtId="177" fontId="23" fillId="0" borderId="0" xfId="4" applyNumberFormat="1" applyFont="1" applyBorder="1" applyAlignment="1">
      <alignment horizontal="right" vertical="center"/>
    </xf>
    <xf numFmtId="177" fontId="23" fillId="0" borderId="8" xfId="4" applyNumberFormat="1" applyFont="1" applyBorder="1" applyAlignment="1">
      <alignment horizontal="right" vertical="center"/>
    </xf>
    <xf numFmtId="49" fontId="13" fillId="0" borderId="10" xfId="3" applyNumberFormat="1" applyFont="1" applyFill="1" applyBorder="1" applyAlignment="1">
      <alignment horizontal="distributed" vertical="center"/>
    </xf>
    <xf numFmtId="49" fontId="13" fillId="0" borderId="12" xfId="3" applyNumberFormat="1" applyFont="1" applyFill="1" applyBorder="1" applyAlignment="1">
      <alignment vertical="center"/>
    </xf>
    <xf numFmtId="177" fontId="23" fillId="0" borderId="10" xfId="4" applyNumberFormat="1" applyFont="1" applyBorder="1" applyAlignment="1">
      <alignment vertical="center"/>
    </xf>
    <xf numFmtId="177" fontId="23" fillId="0" borderId="11" xfId="4" applyNumberFormat="1" applyFont="1" applyBorder="1" applyAlignment="1">
      <alignment vertical="center"/>
    </xf>
    <xf numFmtId="177" fontId="23" fillId="0" borderId="11" xfId="4" applyNumberFormat="1" applyFont="1" applyBorder="1" applyAlignment="1">
      <alignment horizontal="right" vertical="center"/>
    </xf>
    <xf numFmtId="177" fontId="23" fillId="0" borderId="12" xfId="4" applyNumberFormat="1" applyFont="1" applyBorder="1" applyAlignment="1">
      <alignment horizontal="right" vertical="center"/>
    </xf>
    <xf numFmtId="49" fontId="20" fillId="0" borderId="0" xfId="3" applyNumberFormat="1" applyFont="1" applyFill="1" applyBorder="1" applyAlignment="1">
      <alignment vertical="top"/>
    </xf>
    <xf numFmtId="0" fontId="26" fillId="0" borderId="0" xfId="4" applyFont="1" applyAlignment="1">
      <alignment vertical="top"/>
    </xf>
    <xf numFmtId="49" fontId="13" fillId="0" borderId="4" xfId="3" applyNumberFormat="1" applyFont="1" applyFill="1" applyBorder="1" applyAlignment="1">
      <alignment horizontal="left" vertical="top"/>
    </xf>
    <xf numFmtId="49" fontId="13" fillId="0" borderId="5" xfId="3" applyNumberFormat="1" applyFont="1" applyFill="1" applyBorder="1" applyAlignment="1">
      <alignment horizontal="left" vertical="top"/>
    </xf>
    <xf numFmtId="190" fontId="13" fillId="0" borderId="6" xfId="3" applyNumberFormat="1" applyFont="1" applyFill="1" applyBorder="1" applyAlignment="1">
      <alignment horizontal="right" vertical="top" wrapText="1"/>
    </xf>
    <xf numFmtId="191" fontId="13" fillId="0" borderId="6" xfId="3" applyNumberFormat="1" applyFont="1" applyFill="1" applyBorder="1" applyAlignment="1">
      <alignment horizontal="center" vertical="top" wrapText="1"/>
    </xf>
    <xf numFmtId="0" fontId="21" fillId="0" borderId="8" xfId="4" applyFont="1" applyBorder="1" applyAlignment="1">
      <alignment horizontal="center" vertical="top"/>
    </xf>
    <xf numFmtId="190" fontId="13" fillId="0" borderId="9" xfId="3" applyNumberFormat="1" applyFont="1" applyFill="1" applyBorder="1" applyAlignment="1">
      <alignment horizontal="center" vertical="top" wrapText="1"/>
    </xf>
    <xf numFmtId="191" fontId="13" fillId="0" borderId="9" xfId="3" applyNumberFormat="1" applyFont="1" applyFill="1" applyBorder="1" applyAlignment="1">
      <alignment horizontal="center" vertical="top" wrapText="1"/>
    </xf>
    <xf numFmtId="49" fontId="13" fillId="0" borderId="0" xfId="3" applyNumberFormat="1" applyFont="1" applyFill="1" applyBorder="1" applyAlignment="1">
      <alignment horizontal="left" vertical="top"/>
    </xf>
    <xf numFmtId="49" fontId="13" fillId="0" borderId="8" xfId="3" applyNumberFormat="1" applyFont="1" applyFill="1" applyBorder="1" applyAlignment="1">
      <alignment horizontal="left" vertical="top"/>
    </xf>
    <xf numFmtId="49" fontId="13" fillId="0" borderId="11" xfId="3" applyNumberFormat="1" applyFont="1" applyFill="1" applyBorder="1" applyAlignment="1">
      <alignment vertical="top"/>
    </xf>
    <xf numFmtId="190" fontId="13" fillId="0" borderId="13" xfId="3" applyNumberFormat="1" applyFont="1" applyFill="1" applyBorder="1" applyAlignment="1">
      <alignment horizontal="right" vertical="center"/>
    </xf>
    <xf numFmtId="191" fontId="13" fillId="0" borderId="13" xfId="3" applyNumberFormat="1" applyFont="1" applyFill="1" applyBorder="1" applyAlignment="1">
      <alignment horizontal="right" vertical="center"/>
    </xf>
    <xf numFmtId="49" fontId="13" fillId="0" borderId="4" xfId="3" applyNumberFormat="1" applyFont="1" applyFill="1" applyBorder="1" applyAlignment="1">
      <alignment vertical="top"/>
    </xf>
    <xf numFmtId="49" fontId="13" fillId="0" borderId="5" xfId="3" applyNumberFormat="1" applyFont="1" applyFill="1" applyBorder="1" applyAlignment="1">
      <alignment vertical="top"/>
    </xf>
    <xf numFmtId="190" fontId="17" fillId="0" borderId="0" xfId="3" applyNumberFormat="1" applyFont="1" applyFill="1" applyBorder="1" applyAlignment="1">
      <alignment horizontal="right" vertical="top"/>
    </xf>
    <xf numFmtId="191" fontId="17" fillId="0" borderId="5" xfId="3" applyNumberFormat="1" applyFont="1" applyFill="1" applyBorder="1" applyAlignment="1">
      <alignment horizontal="right" vertical="top"/>
    </xf>
    <xf numFmtId="0" fontId="11" fillId="0" borderId="8" xfId="4" applyBorder="1" applyAlignment="1">
      <alignment horizontal="distributed" vertical="top"/>
    </xf>
    <xf numFmtId="176" fontId="23" fillId="0" borderId="7" xfId="4" applyNumberFormat="1" applyFont="1" applyBorder="1" applyAlignment="1">
      <alignment vertical="center"/>
    </xf>
    <xf numFmtId="176" fontId="23" fillId="0" borderId="8" xfId="4" applyNumberFormat="1" applyFont="1" applyBorder="1" applyAlignment="1">
      <alignment vertical="center"/>
    </xf>
    <xf numFmtId="49" fontId="13" fillId="0" borderId="0" xfId="3" applyNumberFormat="1" applyFont="1" applyFill="1" applyBorder="1" applyAlignment="1">
      <alignment vertical="center"/>
    </xf>
    <xf numFmtId="0" fontId="11" fillId="0" borderId="0" xfId="4" applyBorder="1" applyAlignment="1">
      <alignment vertical="center"/>
    </xf>
    <xf numFmtId="49" fontId="13" fillId="0" borderId="0" xfId="3" applyNumberFormat="1" applyFont="1" applyFill="1" applyBorder="1" applyAlignment="1">
      <alignment horizontal="distributed" vertical="center"/>
    </xf>
    <xf numFmtId="49" fontId="17" fillId="0" borderId="0" xfId="3" applyNumberFormat="1" applyFont="1" applyFill="1" applyBorder="1" applyAlignment="1">
      <alignment horizontal="center" vertical="center"/>
    </xf>
    <xf numFmtId="49" fontId="13" fillId="0" borderId="0" xfId="3" applyNumberFormat="1" applyFont="1" applyFill="1" applyBorder="1" applyAlignment="1">
      <alignment horizontal="left" vertical="center"/>
    </xf>
    <xf numFmtId="176" fontId="23" fillId="0" borderId="7" xfId="4" applyNumberFormat="1" applyFont="1" applyFill="1" applyBorder="1" applyAlignment="1">
      <alignment vertical="center"/>
    </xf>
    <xf numFmtId="176" fontId="23" fillId="0" borderId="8" xfId="4" applyNumberFormat="1" applyFont="1" applyFill="1" applyBorder="1" applyAlignment="1">
      <alignment vertical="center"/>
    </xf>
    <xf numFmtId="49" fontId="13" fillId="0" borderId="11" xfId="3" applyNumberFormat="1" applyFont="1" applyFill="1" applyBorder="1" applyAlignment="1">
      <alignment vertical="center"/>
    </xf>
    <xf numFmtId="191" fontId="13" fillId="0" borderId="0" xfId="3" applyNumberFormat="1" applyFont="1" applyFill="1" applyBorder="1" applyAlignment="1">
      <alignment horizontal="right" vertical="top"/>
    </xf>
    <xf numFmtId="191" fontId="17" fillId="0" borderId="0" xfId="3" applyNumberFormat="1" applyFont="1" applyFill="1" applyBorder="1" applyAlignment="1">
      <alignment horizontal="right" vertical="top"/>
    </xf>
    <xf numFmtId="0" fontId="28" fillId="0" borderId="0" xfId="3" applyNumberFormat="1" applyFont="1" applyFill="1" applyBorder="1" applyAlignment="1">
      <alignment horizontal="center" vertical="top"/>
    </xf>
    <xf numFmtId="0" fontId="29" fillId="0" borderId="0" xfId="3" applyNumberFormat="1" applyFont="1" applyFill="1" applyBorder="1" applyAlignment="1">
      <alignment horizontal="center" vertical="top"/>
    </xf>
    <xf numFmtId="49" fontId="29" fillId="0" borderId="0" xfId="3" applyNumberFormat="1" applyFont="1" applyFill="1" applyBorder="1" applyAlignment="1">
      <alignment vertical="top"/>
    </xf>
    <xf numFmtId="49" fontId="29" fillId="0" borderId="0" xfId="3" applyNumberFormat="1" applyFont="1" applyBorder="1" applyAlignment="1">
      <alignment vertical="top"/>
    </xf>
    <xf numFmtId="49" fontId="17" fillId="0" borderId="6" xfId="3" applyNumberFormat="1" applyFont="1" applyFill="1" applyBorder="1" applyAlignment="1">
      <alignment vertical="top"/>
    </xf>
    <xf numFmtId="49" fontId="13" fillId="0" borderId="6" xfId="3" applyNumberFormat="1" applyFont="1" applyFill="1" applyBorder="1" applyAlignment="1">
      <alignment horizontal="left" vertical="top" wrapText="1"/>
    </xf>
    <xf numFmtId="49" fontId="13" fillId="0" borderId="11" xfId="3" applyNumberFormat="1" applyFont="1" applyFill="1" applyBorder="1" applyAlignment="1">
      <alignment horizontal="left" vertical="top"/>
    </xf>
    <xf numFmtId="49" fontId="17" fillId="0" borderId="13" xfId="3" applyNumberFormat="1" applyFont="1" applyFill="1" applyBorder="1" applyAlignment="1">
      <alignment vertical="top"/>
    </xf>
    <xf numFmtId="49" fontId="13" fillId="0" borderId="13" xfId="3" applyNumberFormat="1" applyFont="1" applyFill="1" applyBorder="1" applyAlignment="1">
      <alignment horizontal="center" vertical="top"/>
    </xf>
    <xf numFmtId="49" fontId="13" fillId="0" borderId="13" xfId="3" applyNumberFormat="1" applyFont="1" applyFill="1" applyBorder="1" applyAlignment="1">
      <alignment horizontal="left" vertical="top"/>
    </xf>
    <xf numFmtId="49" fontId="17" fillId="0" borderId="3" xfId="3" applyNumberFormat="1" applyFont="1" applyFill="1" applyBorder="1" applyAlignment="1">
      <alignment vertical="top"/>
    </xf>
    <xf numFmtId="49" fontId="13" fillId="0" borderId="4" xfId="3" applyNumberFormat="1" applyFont="1" applyFill="1" applyBorder="1" applyAlignment="1">
      <alignment horizontal="center" vertical="top"/>
    </xf>
    <xf numFmtId="38" fontId="23" fillId="0" borderId="7" xfId="6" applyFont="1" applyBorder="1" applyAlignment="1">
      <alignment vertical="center"/>
    </xf>
    <xf numFmtId="38" fontId="23" fillId="0" borderId="0" xfId="6" applyFont="1" applyBorder="1" applyAlignment="1">
      <alignment vertical="center"/>
    </xf>
    <xf numFmtId="38" fontId="23" fillId="0" borderId="8" xfId="6" applyFont="1" applyBorder="1" applyAlignment="1">
      <alignment vertical="center"/>
    </xf>
    <xf numFmtId="0" fontId="18" fillId="0" borderId="0" xfId="5" applyAlignment="1">
      <alignment vertical="center"/>
    </xf>
    <xf numFmtId="49" fontId="13" fillId="0" borderId="0" xfId="3" applyNumberFormat="1" applyFont="1" applyFill="1" applyBorder="1" applyAlignment="1">
      <alignment horizontal="center" vertical="center"/>
    </xf>
    <xf numFmtId="49" fontId="24" fillId="0" borderId="8" xfId="3" applyNumberFormat="1" applyFont="1" applyFill="1" applyBorder="1" applyAlignment="1">
      <alignment vertical="center"/>
    </xf>
    <xf numFmtId="192" fontId="13" fillId="0" borderId="7" xfId="3" applyNumberFormat="1" applyFont="1" applyFill="1" applyBorder="1" applyAlignment="1">
      <alignment horizontal="right" vertical="center"/>
    </xf>
    <xf numFmtId="193" fontId="13" fillId="0" borderId="0" xfId="3" applyNumberFormat="1" applyFont="1" applyFill="1" applyBorder="1" applyAlignment="1">
      <alignment horizontal="right" vertical="center"/>
    </xf>
    <xf numFmtId="192" fontId="13" fillId="0" borderId="8" xfId="3" applyNumberFormat="1" applyFont="1" applyFill="1" applyBorder="1" applyAlignment="1">
      <alignment horizontal="right" vertical="center"/>
    </xf>
    <xf numFmtId="49" fontId="24" fillId="0" borderId="0" xfId="3" applyNumberFormat="1" applyFont="1" applyFill="1" applyBorder="1" applyAlignment="1">
      <alignment vertical="top"/>
    </xf>
    <xf numFmtId="49" fontId="13" fillId="0" borderId="6" xfId="3" applyNumberFormat="1" applyFont="1" applyFill="1" applyBorder="1" applyAlignment="1">
      <alignment horizontal="left"/>
    </xf>
    <xf numFmtId="49" fontId="13" fillId="0" borderId="6" xfId="3" applyNumberFormat="1" applyFont="1" applyFill="1" applyBorder="1" applyAlignment="1">
      <alignment horizontal="center" vertical="top"/>
    </xf>
    <xf numFmtId="49" fontId="13" fillId="0" borderId="6" xfId="3" applyNumberFormat="1" applyFont="1" applyFill="1" applyBorder="1" applyAlignment="1">
      <alignment horizontal="right" vertical="top"/>
    </xf>
    <xf numFmtId="49" fontId="13" fillId="0" borderId="9" xfId="3" applyNumberFormat="1" applyFont="1" applyFill="1" applyBorder="1" applyAlignment="1">
      <alignment horizontal="left" vertical="top"/>
    </xf>
    <xf numFmtId="49" fontId="13" fillId="0" borderId="3" xfId="3" applyNumberFormat="1" applyFont="1" applyFill="1" applyBorder="1" applyAlignment="1">
      <alignment horizontal="center" vertical="top"/>
    </xf>
    <xf numFmtId="49" fontId="13" fillId="0" borderId="32" xfId="3" applyNumberFormat="1" applyFont="1" applyFill="1" applyBorder="1" applyAlignment="1">
      <alignment horizontal="center" vertical="top"/>
    </xf>
    <xf numFmtId="49" fontId="13" fillId="0" borderId="5" xfId="3" applyNumberFormat="1" applyFont="1" applyFill="1" applyBorder="1" applyAlignment="1">
      <alignment horizontal="center" vertical="top"/>
    </xf>
    <xf numFmtId="38" fontId="23" fillId="0" borderId="33" xfId="6" applyFont="1" applyBorder="1" applyAlignment="1">
      <alignment vertical="center"/>
    </xf>
    <xf numFmtId="38" fontId="13" fillId="0" borderId="7" xfId="6" applyFont="1" applyFill="1" applyBorder="1" applyAlignment="1">
      <alignment vertical="center"/>
    </xf>
    <xf numFmtId="38" fontId="13" fillId="0" borderId="0" xfId="6" applyFont="1" applyFill="1" applyBorder="1" applyAlignment="1">
      <alignment vertical="center"/>
    </xf>
    <xf numFmtId="38" fontId="13" fillId="0" borderId="33" xfId="6" applyFont="1" applyFill="1" applyBorder="1" applyAlignment="1">
      <alignment vertical="center"/>
    </xf>
    <xf numFmtId="38" fontId="13" fillId="0" borderId="8" xfId="6" applyFont="1" applyFill="1" applyBorder="1" applyAlignment="1">
      <alignment vertical="center"/>
    </xf>
    <xf numFmtId="38" fontId="23" fillId="0" borderId="0" xfId="6" applyFont="1" applyBorder="1" applyAlignment="1">
      <alignment horizontal="right" vertical="center"/>
    </xf>
    <xf numFmtId="38" fontId="13" fillId="0" borderId="33" xfId="6" applyFont="1" applyFill="1" applyBorder="1" applyAlignment="1">
      <alignment horizontal="right" vertical="center"/>
    </xf>
    <xf numFmtId="0" fontId="23" fillId="0" borderId="9" xfId="4" applyFont="1" applyBorder="1" applyAlignment="1">
      <alignment horizontal="center" vertical="center"/>
    </xf>
    <xf numFmtId="38" fontId="13" fillId="0" borderId="8" xfId="6" applyFont="1" applyFill="1" applyBorder="1" applyAlignment="1">
      <alignment horizontal="right" vertical="center"/>
    </xf>
    <xf numFmtId="0" fontId="11" fillId="0" borderId="9" xfId="4" applyBorder="1" applyAlignment="1">
      <alignment vertical="center" textRotation="255"/>
    </xf>
    <xf numFmtId="38" fontId="13" fillId="0" borderId="16" xfId="6" applyFont="1" applyFill="1" applyBorder="1" applyAlignment="1">
      <alignment vertical="center"/>
    </xf>
    <xf numFmtId="38" fontId="13" fillId="0" borderId="14" xfId="6" applyFont="1" applyFill="1" applyBorder="1" applyAlignment="1">
      <alignment horizontal="right" vertical="center"/>
    </xf>
    <xf numFmtId="38" fontId="13" fillId="0" borderId="14" xfId="6" applyFont="1" applyFill="1" applyBorder="1" applyAlignment="1">
      <alignment vertical="center"/>
    </xf>
    <xf numFmtId="38" fontId="13" fillId="0" borderId="34" xfId="6" applyFont="1" applyFill="1" applyBorder="1" applyAlignment="1">
      <alignment vertical="center"/>
    </xf>
    <xf numFmtId="0" fontId="11" fillId="0" borderId="17" xfId="4" applyBorder="1"/>
    <xf numFmtId="49" fontId="13" fillId="0" borderId="18" xfId="3" applyNumberFormat="1" applyFont="1" applyFill="1" applyBorder="1" applyAlignment="1">
      <alignment vertical="top"/>
    </xf>
    <xf numFmtId="38" fontId="13" fillId="0" borderId="17" xfId="6" applyFont="1" applyFill="1" applyBorder="1" applyAlignment="1">
      <alignment vertical="center"/>
    </xf>
    <xf numFmtId="38" fontId="13" fillId="0" borderId="18" xfId="6" applyFont="1" applyFill="1" applyBorder="1" applyAlignment="1">
      <alignment vertical="center"/>
    </xf>
    <xf numFmtId="38" fontId="13" fillId="0" borderId="0" xfId="6" applyFont="1" applyFill="1" applyBorder="1" applyAlignment="1">
      <alignment horizontal="right" vertical="center"/>
    </xf>
    <xf numFmtId="184" fontId="11" fillId="0" borderId="0" xfId="4" applyNumberFormat="1"/>
    <xf numFmtId="49" fontId="17" fillId="0" borderId="11" xfId="3" applyNumberFormat="1" applyFont="1" applyFill="1" applyBorder="1" applyAlignment="1">
      <alignment vertical="top"/>
    </xf>
    <xf numFmtId="49" fontId="30" fillId="0" borderId="11" xfId="3" applyNumberFormat="1" applyFont="1" applyFill="1" applyBorder="1" applyAlignment="1">
      <alignment vertical="top"/>
    </xf>
    <xf numFmtId="49" fontId="13" fillId="0" borderId="4" xfId="3" applyNumberFormat="1" applyFont="1" applyFill="1" applyBorder="1" applyAlignment="1">
      <alignment horizontal="center"/>
    </xf>
    <xf numFmtId="49" fontId="13" fillId="0" borderId="5" xfId="3" applyNumberFormat="1" applyFont="1" applyFill="1" applyBorder="1" applyAlignment="1">
      <alignment horizontal="center"/>
    </xf>
    <xf numFmtId="49" fontId="13" fillId="0" borderId="6" xfId="3" applyNumberFormat="1" applyFont="1" applyFill="1" applyBorder="1" applyAlignment="1">
      <alignment horizontal="center"/>
    </xf>
    <xf numFmtId="49" fontId="13" fillId="0" borderId="0" xfId="3" applyNumberFormat="1" applyFont="1" applyFill="1" applyBorder="1" applyAlignment="1">
      <alignment horizontal="center"/>
    </xf>
    <xf numFmtId="49" fontId="13" fillId="0" borderId="8" xfId="3" applyNumberFormat="1" applyFont="1" applyFill="1" applyBorder="1" applyAlignment="1"/>
    <xf numFmtId="49" fontId="13" fillId="0" borderId="0" xfId="3" applyNumberFormat="1" applyFont="1" applyFill="1" applyBorder="1" applyAlignment="1">
      <alignment horizontal="right" vertical="top"/>
    </xf>
    <xf numFmtId="49" fontId="13" fillId="0" borderId="9" xfId="3" applyNumberFormat="1" applyFont="1" applyFill="1" applyBorder="1" applyAlignment="1">
      <alignment horizontal="right" vertical="top"/>
    </xf>
    <xf numFmtId="49" fontId="13" fillId="0" borderId="9" xfId="3" applyNumberFormat="1" applyFont="1" applyFill="1" applyBorder="1" applyAlignment="1">
      <alignment horizontal="center" vertical="center" shrinkToFit="1"/>
    </xf>
    <xf numFmtId="49" fontId="13" fillId="0" borderId="11" xfId="3" applyNumberFormat="1" applyFont="1" applyFill="1" applyBorder="1" applyAlignment="1">
      <alignment horizontal="center" vertical="center"/>
    </xf>
    <xf numFmtId="0" fontId="18" fillId="0" borderId="11" xfId="7" applyFill="1" applyBorder="1" applyAlignment="1">
      <alignment horizontal="center" vertical="center"/>
    </xf>
    <xf numFmtId="0" fontId="18" fillId="0" borderId="12" xfId="7" applyFill="1" applyBorder="1" applyAlignment="1">
      <alignment horizontal="center" vertical="center"/>
    </xf>
    <xf numFmtId="49" fontId="13" fillId="0" borderId="11" xfId="3" applyNumberFormat="1" applyFont="1" applyFill="1" applyBorder="1" applyAlignment="1">
      <alignment horizontal="right" vertical="top"/>
    </xf>
    <xf numFmtId="49" fontId="13" fillId="0" borderId="13" xfId="3" applyNumberFormat="1" applyFont="1" applyFill="1" applyBorder="1" applyAlignment="1">
      <alignment horizontal="right" vertical="top"/>
    </xf>
    <xf numFmtId="49" fontId="31" fillId="0" borderId="13" xfId="3" applyNumberFormat="1" applyFont="1" applyFill="1" applyBorder="1" applyAlignment="1">
      <alignment horizontal="right" vertical="top"/>
    </xf>
    <xf numFmtId="0" fontId="11" fillId="0" borderId="0" xfId="4" applyBorder="1" applyAlignment="1">
      <alignment horizontal="distributed"/>
    </xf>
    <xf numFmtId="3" fontId="23" fillId="0" borderId="3" xfId="4" applyNumberFormat="1" applyFont="1" applyBorder="1" applyAlignment="1">
      <alignment vertical="center"/>
    </xf>
    <xf numFmtId="3" fontId="23" fillId="0" borderId="4" xfId="4" applyNumberFormat="1" applyFont="1" applyBorder="1" applyAlignment="1">
      <alignment vertical="center"/>
    </xf>
    <xf numFmtId="194" fontId="23" fillId="0" borderId="0" xfId="4" applyNumberFormat="1" applyFont="1" applyBorder="1" applyAlignment="1">
      <alignment horizontal="right" vertical="center"/>
    </xf>
    <xf numFmtId="195" fontId="13" fillId="0" borderId="5" xfId="3" applyNumberFormat="1" applyFont="1" applyFill="1" applyBorder="1" applyAlignment="1">
      <alignment horizontal="center" vertical="center"/>
    </xf>
    <xf numFmtId="0" fontId="18" fillId="0" borderId="0" xfId="7"/>
    <xf numFmtId="3" fontId="23" fillId="0" borderId="7" xfId="4" applyNumberFormat="1" applyFont="1" applyBorder="1" applyAlignment="1">
      <alignment vertical="center"/>
    </xf>
    <xf numFmtId="3" fontId="23" fillId="0" borderId="0" xfId="4" applyNumberFormat="1" applyFont="1" applyBorder="1" applyAlignment="1">
      <alignment vertical="center"/>
    </xf>
    <xf numFmtId="195" fontId="23" fillId="0" borderId="8" xfId="4" applyNumberFormat="1" applyFont="1" applyBorder="1" applyAlignment="1">
      <alignment horizontal="center" vertical="center"/>
    </xf>
    <xf numFmtId="0" fontId="11" fillId="0" borderId="0" xfId="4" applyBorder="1" applyAlignment="1"/>
    <xf numFmtId="3" fontId="23" fillId="0" borderId="0" xfId="4" applyNumberFormat="1" applyFont="1" applyFill="1" applyBorder="1" applyAlignment="1">
      <alignment vertical="center"/>
    </xf>
    <xf numFmtId="0" fontId="23" fillId="0" borderId="7" xfId="4" applyFont="1" applyBorder="1" applyAlignment="1">
      <alignment vertical="center"/>
    </xf>
    <xf numFmtId="0" fontId="23" fillId="0" borderId="0" xfId="4" applyFont="1" applyBorder="1" applyAlignment="1">
      <alignment vertical="center"/>
    </xf>
    <xf numFmtId="0" fontId="23" fillId="0" borderId="0" xfId="4" applyNumberFormat="1" applyFont="1" applyBorder="1" applyAlignment="1">
      <alignment vertical="center"/>
    </xf>
    <xf numFmtId="49" fontId="17" fillId="0" borderId="11" xfId="3" applyNumberFormat="1" applyFont="1" applyFill="1" applyBorder="1" applyAlignment="1">
      <alignment vertical="center"/>
    </xf>
    <xf numFmtId="3" fontId="23" fillId="0" borderId="10" xfId="4" applyNumberFormat="1" applyFont="1" applyBorder="1" applyAlignment="1">
      <alignment vertical="center"/>
    </xf>
    <xf numFmtId="3" fontId="23" fillId="0" borderId="11" xfId="4" applyNumberFormat="1" applyFont="1" applyFill="1" applyBorder="1" applyAlignment="1">
      <alignment vertical="center"/>
    </xf>
    <xf numFmtId="194" fontId="23" fillId="0" borderId="11" xfId="4" applyNumberFormat="1" applyFont="1" applyBorder="1" applyAlignment="1">
      <alignment horizontal="right" vertical="center"/>
    </xf>
    <xf numFmtId="195" fontId="13" fillId="0" borderId="12" xfId="3" applyNumberFormat="1" applyFont="1" applyFill="1" applyBorder="1" applyAlignment="1">
      <alignment horizontal="center" vertical="center"/>
    </xf>
    <xf numFmtId="49" fontId="17" fillId="0" borderId="0" xfId="3" applyNumberFormat="1" applyFont="1" applyFill="1" applyBorder="1" applyAlignment="1"/>
    <xf numFmtId="49" fontId="23" fillId="0" borderId="0" xfId="8" applyNumberFormat="1" applyFont="1" applyFill="1" applyBorder="1" applyAlignment="1">
      <alignment horizontal="distributed"/>
    </xf>
    <xf numFmtId="0" fontId="18" fillId="0" borderId="0" xfId="7" applyFill="1" applyAlignment="1">
      <alignment horizontal="distributed"/>
    </xf>
    <xf numFmtId="189" fontId="17" fillId="0" borderId="0" xfId="3" applyNumberFormat="1" applyFont="1" applyFill="1" applyBorder="1" applyAlignment="1">
      <alignment horizontal="right"/>
    </xf>
    <xf numFmtId="2" fontId="17" fillId="0" borderId="0" xfId="3" applyNumberFormat="1" applyFont="1" applyFill="1" applyBorder="1" applyAlignment="1">
      <alignment horizontal="right"/>
    </xf>
    <xf numFmtId="196" fontId="17" fillId="0" borderId="0" xfId="3" applyNumberFormat="1" applyFont="1" applyFill="1" applyBorder="1" applyAlignment="1">
      <alignment horizontal="right"/>
    </xf>
    <xf numFmtId="197" fontId="11" fillId="0" borderId="0" xfId="4" applyNumberFormat="1"/>
    <xf numFmtId="0" fontId="33" fillId="0" borderId="2" xfId="9" applyBorder="1" applyAlignment="1">
      <alignment vertical="center" wrapText="1"/>
    </xf>
    <xf numFmtId="0" fontId="33" fillId="0" borderId="0" xfId="9">
      <alignment vertical="center"/>
    </xf>
    <xf numFmtId="0" fontId="11" fillId="0" borderId="8" xfId="4" applyBorder="1" applyAlignment="1">
      <alignment horizontal="center"/>
    </xf>
    <xf numFmtId="0" fontId="11" fillId="0" borderId="0" xfId="4"/>
    <xf numFmtId="49" fontId="23" fillId="0" borderId="0" xfId="8" applyNumberFormat="1" applyFont="1" applyFill="1" applyBorder="1" applyAlignment="1">
      <alignment horizontal="distributed" vertical="center"/>
    </xf>
    <xf numFmtId="0" fontId="11" fillId="0" borderId="0" xfId="4" applyBorder="1" applyAlignment="1">
      <alignment vertical="center"/>
    </xf>
    <xf numFmtId="0" fontId="11" fillId="0" borderId="11" xfId="4" applyBorder="1" applyAlignment="1">
      <alignment horizontal="distributed" vertical="center"/>
    </xf>
    <xf numFmtId="49" fontId="20" fillId="0" borderId="0" xfId="3" applyNumberFormat="1" applyFont="1" applyFill="1" applyAlignment="1">
      <alignment horizontal="left"/>
    </xf>
    <xf numFmtId="0" fontId="11" fillId="0" borderId="0" xfId="4" applyAlignment="1">
      <alignment horizontal="left"/>
    </xf>
    <xf numFmtId="0" fontId="8" fillId="0" borderId="9" xfId="0" applyFont="1" applyBorder="1" applyAlignment="1">
      <alignment horizontal="center"/>
    </xf>
    <xf numFmtId="0" fontId="8" fillId="0" borderId="13" xfId="0" applyFont="1" applyBorder="1" applyAlignment="1"/>
    <xf numFmtId="0" fontId="8" fillId="0" borderId="6" xfId="0" applyFont="1" applyBorder="1" applyAlignment="1"/>
    <xf numFmtId="0" fontId="8" fillId="0" borderId="9" xfId="0" applyFont="1" applyBorder="1" applyAlignment="1"/>
    <xf numFmtId="176" fontId="8" fillId="0" borderId="9" xfId="0" applyNumberFormat="1" applyFont="1" applyBorder="1" applyAlignment="1"/>
    <xf numFmtId="198" fontId="8" fillId="0" borderId="9" xfId="2" applyNumberFormat="1" applyFont="1" applyBorder="1"/>
    <xf numFmtId="178" fontId="8" fillId="0" borderId="9" xfId="0" applyNumberFormat="1" applyFont="1" applyBorder="1" applyAlignment="1"/>
    <xf numFmtId="199" fontId="8" fillId="0" borderId="9" xfId="2" applyNumberFormat="1" applyFont="1" applyBorder="1"/>
    <xf numFmtId="182" fontId="8" fillId="0" borderId="9" xfId="0" applyNumberFormat="1" applyFont="1" applyBorder="1" applyAlignment="1"/>
    <xf numFmtId="0" fontId="0" fillId="0" borderId="0" xfId="0" applyAlignment="1"/>
    <xf numFmtId="49" fontId="13" fillId="0" borderId="11" xfId="3" applyNumberFormat="1" applyFont="1" applyBorder="1" applyAlignment="1">
      <alignment horizontal="center" vertical="top"/>
    </xf>
    <xf numFmtId="49" fontId="14" fillId="0" borderId="11" xfId="3" applyNumberFormat="1" applyFont="1" applyBorder="1" applyAlignment="1">
      <alignment horizontal="center" vertical="top"/>
    </xf>
    <xf numFmtId="184" fontId="15" fillId="0" borderId="11" xfId="3" applyNumberFormat="1" applyFont="1" applyBorder="1" applyAlignment="1">
      <alignment horizontal="right" vertical="center"/>
    </xf>
    <xf numFmtId="184" fontId="14" fillId="0" borderId="11" xfId="3" applyNumberFormat="1" applyFont="1" applyBorder="1" applyAlignment="1">
      <alignment horizontal="right" vertical="top"/>
    </xf>
    <xf numFmtId="49" fontId="14" fillId="0" borderId="3" xfId="3" applyNumberFormat="1" applyFont="1" applyBorder="1" applyAlignment="1">
      <alignment vertical="top"/>
    </xf>
    <xf numFmtId="49" fontId="14" fillId="0" borderId="4" xfId="3" applyNumberFormat="1" applyFont="1" applyBorder="1" applyAlignment="1">
      <alignment vertical="top"/>
    </xf>
    <xf numFmtId="49" fontId="14" fillId="0" borderId="6" xfId="3" applyNumberFormat="1" applyFont="1" applyBorder="1" applyAlignment="1">
      <alignment horizontal="center" vertical="top"/>
    </xf>
    <xf numFmtId="184" fontId="14" fillId="0" borderId="6" xfId="3" applyNumberFormat="1" applyFont="1" applyBorder="1" applyAlignment="1">
      <alignment horizontal="right" vertical="top"/>
    </xf>
    <xf numFmtId="49" fontId="13" fillId="0" borderId="9" xfId="3" applyNumberFormat="1" applyFont="1" applyBorder="1" applyAlignment="1">
      <alignment horizontal="center" vertical="center"/>
    </xf>
    <xf numFmtId="184" fontId="13" fillId="0" borderId="9" xfId="3" applyNumberFormat="1" applyFont="1" applyBorder="1" applyAlignment="1">
      <alignment horizontal="center" vertical="center"/>
    </xf>
    <xf numFmtId="49" fontId="14" fillId="0" borderId="10" xfId="3" applyNumberFormat="1" applyFont="1" applyBorder="1" applyAlignment="1">
      <alignment horizontal="left" vertical="top"/>
    </xf>
    <xf numFmtId="49" fontId="14" fillId="0" borderId="11" xfId="3" applyNumberFormat="1" applyFont="1" applyBorder="1" applyAlignment="1">
      <alignment horizontal="left" vertical="top"/>
    </xf>
    <xf numFmtId="49" fontId="14" fillId="0" borderId="13" xfId="3" applyNumberFormat="1" applyFont="1" applyBorder="1" applyAlignment="1">
      <alignment horizontal="center" vertical="top"/>
    </xf>
    <xf numFmtId="184" fontId="14" fillId="0" borderId="13" xfId="3" applyNumberFormat="1" applyFont="1" applyBorder="1" applyAlignment="1">
      <alignment horizontal="center" vertical="top"/>
    </xf>
    <xf numFmtId="49" fontId="13" fillId="0" borderId="3" xfId="3" applyNumberFormat="1" applyFont="1" applyBorder="1" applyAlignment="1">
      <alignment horizontal="distributed"/>
    </xf>
    <xf numFmtId="49" fontId="13" fillId="0" borderId="5" xfId="3" applyNumberFormat="1" applyFont="1" applyBorder="1" applyAlignment="1">
      <alignment horizontal="distributed"/>
    </xf>
    <xf numFmtId="176" fontId="17" fillId="0" borderId="3" xfId="3" quotePrefix="1" applyNumberFormat="1" applyFont="1" applyBorder="1" applyAlignment="1">
      <alignment horizontal="right" vertical="center"/>
    </xf>
    <xf numFmtId="176" fontId="17" fillId="0" borderId="4" xfId="3" quotePrefix="1" applyNumberFormat="1" applyFont="1" applyBorder="1" applyAlignment="1">
      <alignment horizontal="right" vertical="center"/>
    </xf>
    <xf numFmtId="0" fontId="0" fillId="0" borderId="3" xfId="0" applyBorder="1" applyAlignment="1"/>
    <xf numFmtId="0" fontId="0" fillId="0" borderId="5" xfId="0" applyBorder="1" applyAlignment="1"/>
    <xf numFmtId="176" fontId="18" fillId="0" borderId="3" xfId="0" applyNumberFormat="1" applyFont="1" applyBorder="1">
      <alignment vertical="center"/>
    </xf>
    <xf numFmtId="176" fontId="18" fillId="0" borderId="4" xfId="0" applyNumberFormat="1" applyFont="1" applyBorder="1">
      <alignment vertical="center"/>
    </xf>
    <xf numFmtId="176" fontId="18" fillId="0" borderId="5" xfId="0" applyNumberFormat="1" applyFont="1" applyBorder="1">
      <alignment vertical="center"/>
    </xf>
    <xf numFmtId="49" fontId="13" fillId="0" borderId="7" xfId="3" applyNumberFormat="1" applyFont="1" applyBorder="1" applyAlignment="1">
      <alignment vertical="top"/>
    </xf>
    <xf numFmtId="49" fontId="13" fillId="0" borderId="8" xfId="3" applyNumberFormat="1" applyFont="1" applyBorder="1" applyAlignment="1">
      <alignment vertical="top"/>
    </xf>
    <xf numFmtId="176" fontId="18" fillId="0" borderId="7" xfId="0" applyNumberFormat="1" applyFont="1" applyBorder="1">
      <alignment vertical="center"/>
    </xf>
    <xf numFmtId="176" fontId="18" fillId="0" borderId="0" xfId="0" applyNumberFormat="1" applyFont="1">
      <alignment vertical="center"/>
    </xf>
    <xf numFmtId="176" fontId="18" fillId="0" borderId="8" xfId="0" applyNumberFormat="1" applyFont="1" applyBorder="1">
      <alignment vertical="center"/>
    </xf>
    <xf numFmtId="0" fontId="0" fillId="0" borderId="7" xfId="0" applyBorder="1" applyAlignment="1"/>
    <xf numFmtId="0" fontId="0" fillId="0" borderId="8" xfId="0" applyBorder="1" applyAlignment="1"/>
    <xf numFmtId="49" fontId="13" fillId="0" borderId="7" xfId="3" applyNumberFormat="1" applyFont="1" applyBorder="1" applyAlignment="1">
      <alignment horizontal="distributed" vertical="top"/>
    </xf>
    <xf numFmtId="49" fontId="13" fillId="0" borderId="8" xfId="3" applyNumberFormat="1" applyFont="1" applyBorder="1" applyAlignment="1">
      <alignment horizontal="right" vertical="top"/>
    </xf>
    <xf numFmtId="176" fontId="17" fillId="0" borderId="7" xfId="3" quotePrefix="1" applyNumberFormat="1" applyFont="1" applyBorder="1" applyAlignment="1">
      <alignment horizontal="right" vertical="center"/>
    </xf>
    <xf numFmtId="176" fontId="17" fillId="0" borderId="0" xfId="3" quotePrefix="1" applyNumberFormat="1" applyFont="1" applyAlignment="1">
      <alignment horizontal="right" vertical="center"/>
    </xf>
    <xf numFmtId="176" fontId="17" fillId="0" borderId="8" xfId="3" quotePrefix="1" applyNumberFormat="1" applyFont="1" applyBorder="1" applyAlignment="1">
      <alignment horizontal="right" vertical="center"/>
    </xf>
    <xf numFmtId="176" fontId="17" fillId="0" borderId="7" xfId="3" applyNumberFormat="1" applyFont="1" applyBorder="1" applyAlignment="1">
      <alignment horizontal="right" vertical="center"/>
    </xf>
    <xf numFmtId="176" fontId="17" fillId="0" borderId="0" xfId="3" applyNumberFormat="1" applyFont="1" applyAlignment="1">
      <alignment horizontal="right" vertical="center"/>
    </xf>
    <xf numFmtId="176" fontId="17" fillId="0" borderId="8" xfId="3" applyNumberFormat="1" applyFont="1" applyBorder="1" applyAlignment="1">
      <alignment horizontal="right" vertical="center"/>
    </xf>
    <xf numFmtId="176" fontId="17" fillId="0" borderId="7" xfId="3" applyNumberFormat="1" applyFont="1" applyBorder="1" applyAlignment="1">
      <alignment vertical="center"/>
    </xf>
    <xf numFmtId="49" fontId="13" fillId="0" borderId="10" xfId="3" applyNumberFormat="1" applyFont="1" applyBorder="1" applyAlignment="1">
      <alignment vertical="top"/>
    </xf>
    <xf numFmtId="49" fontId="13" fillId="0" borderId="12" xfId="3" applyNumberFormat="1" applyFont="1" applyBorder="1" applyAlignment="1">
      <alignment vertical="top"/>
    </xf>
    <xf numFmtId="176" fontId="17" fillId="0" borderId="10" xfId="3" quotePrefix="1" applyNumberFormat="1" applyFont="1" applyBorder="1" applyAlignment="1">
      <alignment horizontal="right" vertical="center"/>
    </xf>
    <xf numFmtId="176" fontId="17" fillId="0" borderId="11" xfId="3" quotePrefix="1" applyNumberFormat="1" applyFont="1" applyBorder="1" applyAlignment="1">
      <alignment horizontal="right" vertical="center"/>
    </xf>
    <xf numFmtId="176" fontId="17" fillId="0" borderId="12" xfId="3" quotePrefix="1" applyNumberFormat="1" applyFont="1" applyBorder="1" applyAlignment="1">
      <alignment horizontal="right" vertical="center"/>
    </xf>
    <xf numFmtId="49" fontId="13" fillId="0" borderId="0" xfId="3" applyNumberFormat="1" applyFont="1" applyAlignment="1">
      <alignment vertical="top"/>
    </xf>
    <xf numFmtId="185" fontId="17" fillId="0" borderId="0" xfId="3" quotePrefix="1" applyNumberFormat="1" applyFont="1" applyAlignment="1">
      <alignment horizontal="right" vertical="top"/>
    </xf>
    <xf numFmtId="184" fontId="17" fillId="0" borderId="0" xfId="3" quotePrefix="1" applyNumberFormat="1" applyFont="1" applyAlignment="1">
      <alignment horizontal="right" vertical="top"/>
    </xf>
    <xf numFmtId="184" fontId="17" fillId="0" borderId="0" xfId="3" applyNumberFormat="1" applyFont="1" applyAlignment="1">
      <alignment horizontal="right" vertical="top"/>
    </xf>
    <xf numFmtId="49" fontId="13" fillId="0" borderId="9" xfId="3" applyNumberFormat="1" applyFont="1" applyBorder="1" applyAlignment="1">
      <alignment horizontal="center" vertical="top"/>
    </xf>
    <xf numFmtId="184" fontId="13" fillId="0" borderId="9" xfId="3" applyNumberFormat="1" applyFont="1" applyBorder="1" applyAlignment="1">
      <alignment horizontal="center" vertical="top"/>
    </xf>
    <xf numFmtId="49" fontId="14" fillId="0" borderId="3" xfId="3" applyNumberFormat="1" applyFont="1" applyBorder="1" applyAlignment="1">
      <alignment horizontal="left" vertical="top"/>
    </xf>
    <xf numFmtId="49" fontId="14" fillId="0" borderId="5" xfId="3" applyNumberFormat="1" applyFont="1" applyBorder="1" applyAlignment="1">
      <alignment horizontal="left" vertical="top"/>
    </xf>
    <xf numFmtId="176" fontId="17" fillId="0" borderId="3" xfId="3" applyNumberFormat="1" applyFont="1" applyBorder="1" applyAlignment="1">
      <alignment horizontal="center" vertical="center"/>
    </xf>
    <xf numFmtId="176" fontId="17" fillId="0" borderId="4" xfId="3" applyNumberFormat="1" applyFont="1" applyBorder="1" applyAlignment="1">
      <alignment horizontal="center" vertical="center"/>
    </xf>
    <xf numFmtId="176" fontId="17" fillId="0" borderId="5" xfId="3" applyNumberFormat="1" applyFont="1" applyBorder="1" applyAlignment="1">
      <alignment horizontal="center" vertical="center"/>
    </xf>
    <xf numFmtId="49" fontId="14" fillId="0" borderId="0" xfId="3" applyNumberFormat="1" applyFont="1" applyAlignment="1">
      <alignment horizontal="left" vertical="top"/>
    </xf>
    <xf numFmtId="49" fontId="14" fillId="0" borderId="7" xfId="3" applyNumberFormat="1" applyFont="1" applyBorder="1" applyAlignment="1">
      <alignment horizontal="left" vertical="top"/>
    </xf>
    <xf numFmtId="49" fontId="14" fillId="0" borderId="8" xfId="3" applyNumberFormat="1" applyFont="1" applyBorder="1" applyAlignment="1">
      <alignment horizontal="left" vertical="top"/>
    </xf>
    <xf numFmtId="176" fontId="17" fillId="0" borderId="7" xfId="3" applyNumberFormat="1" applyFont="1" applyBorder="1" applyAlignment="1">
      <alignment horizontal="center" vertical="center"/>
    </xf>
    <xf numFmtId="176" fontId="17" fillId="0" borderId="0" xfId="3" applyNumberFormat="1" applyFont="1" applyAlignment="1">
      <alignment horizontal="center" vertical="center"/>
    </xf>
    <xf numFmtId="176" fontId="17" fillId="0" borderId="8" xfId="3" applyNumberFormat="1" applyFont="1" applyBorder="1" applyAlignment="1">
      <alignment horizontal="center" vertical="center"/>
    </xf>
    <xf numFmtId="49" fontId="13" fillId="0" borderId="0" xfId="3" applyNumberFormat="1" applyFont="1" applyAlignment="1">
      <alignment horizontal="distributed" vertical="top"/>
    </xf>
    <xf numFmtId="49" fontId="13" fillId="0" borderId="14" xfId="3" applyNumberFormat="1" applyFont="1" applyBorder="1" applyAlignment="1">
      <alignment horizontal="distributed" vertical="top"/>
    </xf>
    <xf numFmtId="0" fontId="0" fillId="0" borderId="15" xfId="0" applyBorder="1" applyAlignment="1">
      <alignment vertical="top"/>
    </xf>
    <xf numFmtId="176" fontId="17" fillId="0" borderId="16" xfId="3" quotePrefix="1" applyNumberFormat="1" applyFont="1" applyBorder="1" applyAlignment="1">
      <alignment horizontal="right" vertical="center"/>
    </xf>
    <xf numFmtId="176" fontId="17" fillId="0" borderId="14" xfId="3" quotePrefix="1" applyNumberFormat="1" applyFont="1" applyBorder="1" applyAlignment="1">
      <alignment horizontal="right" vertical="center"/>
    </xf>
    <xf numFmtId="176" fontId="17" fillId="0" borderId="15" xfId="3" quotePrefix="1" applyNumberFormat="1" applyFont="1" applyBorder="1" applyAlignment="1">
      <alignment horizontal="right" vertical="center"/>
    </xf>
    <xf numFmtId="0" fontId="0" fillId="0" borderId="8" xfId="0" applyBorder="1" applyAlignment="1">
      <alignment vertical="top"/>
    </xf>
    <xf numFmtId="185" fontId="17" fillId="0" borderId="17" xfId="3" quotePrefix="1" applyNumberFormat="1" applyFont="1" applyBorder="1" applyAlignment="1">
      <alignment horizontal="right" vertical="center"/>
    </xf>
    <xf numFmtId="184" fontId="17" fillId="0" borderId="18" xfId="3" quotePrefix="1" applyNumberFormat="1" applyFont="1" applyBorder="1" applyAlignment="1">
      <alignment horizontal="right" vertical="center"/>
    </xf>
    <xf numFmtId="184" fontId="17" fillId="0" borderId="19" xfId="3" quotePrefix="1" applyNumberFormat="1" applyFont="1" applyBorder="1" applyAlignment="1">
      <alignment horizontal="right" vertical="center"/>
    </xf>
    <xf numFmtId="186" fontId="17" fillId="0" borderId="7" xfId="3" applyNumberFormat="1" applyFont="1" applyBorder="1" applyAlignment="1">
      <alignment horizontal="right" vertical="center"/>
    </xf>
    <xf numFmtId="186" fontId="17" fillId="0" borderId="0" xfId="3" applyNumberFormat="1" applyFont="1" applyAlignment="1">
      <alignment horizontal="right" vertical="center"/>
    </xf>
    <xf numFmtId="186" fontId="17" fillId="0" borderId="8" xfId="3" applyNumberFormat="1" applyFont="1" applyBorder="1" applyAlignment="1">
      <alignment horizontal="right" vertical="center"/>
    </xf>
    <xf numFmtId="182" fontId="19" fillId="0" borderId="7" xfId="0" applyNumberFormat="1" applyFont="1" applyBorder="1">
      <alignment vertical="center"/>
    </xf>
    <xf numFmtId="182" fontId="19" fillId="0" borderId="0" xfId="0" applyNumberFormat="1" applyFont="1">
      <alignment vertical="center"/>
    </xf>
    <xf numFmtId="182" fontId="19" fillId="0" borderId="8" xfId="0" applyNumberFormat="1" applyFont="1" applyBorder="1">
      <alignment vertical="center"/>
    </xf>
    <xf numFmtId="49" fontId="13" fillId="0" borderId="8" xfId="3" applyNumberFormat="1" applyFont="1" applyBorder="1" applyAlignment="1">
      <alignment horizontal="distributed" vertical="top"/>
    </xf>
    <xf numFmtId="186" fontId="17" fillId="0" borderId="7" xfId="3" quotePrefix="1" applyNumberFormat="1" applyFont="1" applyBorder="1" applyAlignment="1">
      <alignment horizontal="right" vertical="center"/>
    </xf>
    <xf numFmtId="186" fontId="17" fillId="0" borderId="0" xfId="3" quotePrefix="1" applyNumberFormat="1" applyFont="1" applyAlignment="1">
      <alignment horizontal="right" vertical="center"/>
    </xf>
    <xf numFmtId="186" fontId="17" fillId="0" borderId="8" xfId="3" quotePrefix="1" applyNumberFormat="1" applyFont="1" applyBorder="1" applyAlignment="1">
      <alignment horizontal="right" vertical="center"/>
    </xf>
    <xf numFmtId="0" fontId="18" fillId="0" borderId="7" xfId="0" applyFont="1" applyBorder="1">
      <alignment vertical="center"/>
    </xf>
    <xf numFmtId="0" fontId="18" fillId="0" borderId="0" xfId="0" applyFont="1">
      <alignment vertical="center"/>
    </xf>
    <xf numFmtId="0" fontId="18" fillId="0" borderId="8" xfId="0" applyFont="1" applyBorder="1">
      <alignment vertical="center"/>
    </xf>
    <xf numFmtId="184" fontId="14" fillId="0" borderId="0" xfId="3" applyNumberFormat="1" applyFont="1" applyAlignment="1">
      <alignment horizontal="right" vertical="top"/>
    </xf>
    <xf numFmtId="184" fontId="14" fillId="0" borderId="8" xfId="3" applyNumberFormat="1" applyFont="1" applyBorder="1" applyAlignment="1">
      <alignment horizontal="right" vertical="top"/>
    </xf>
    <xf numFmtId="184" fontId="17" fillId="0" borderId="7" xfId="3" applyNumberFormat="1" applyFont="1" applyBorder="1" applyAlignment="1">
      <alignment horizontal="right" vertical="center"/>
    </xf>
    <xf numFmtId="184" fontId="17" fillId="0" borderId="0" xfId="3" applyNumberFormat="1" applyFont="1" applyAlignment="1">
      <alignment horizontal="right" vertical="center"/>
    </xf>
    <xf numFmtId="49" fontId="17" fillId="0" borderId="8" xfId="3" applyNumberFormat="1" applyFont="1" applyBorder="1" applyAlignment="1">
      <alignment vertical="center"/>
    </xf>
    <xf numFmtId="0" fontId="0" fillId="0" borderId="11" xfId="0" applyBorder="1" applyAlignment="1"/>
    <xf numFmtId="0" fontId="0" fillId="0" borderId="12" xfId="0" applyBorder="1" applyAlignment="1"/>
    <xf numFmtId="0" fontId="18" fillId="0" borderId="10" xfId="0" applyFont="1" applyBorder="1">
      <alignment vertical="center"/>
    </xf>
    <xf numFmtId="0" fontId="18" fillId="0" borderId="11" xfId="0" applyFont="1" applyBorder="1">
      <alignment vertical="center"/>
    </xf>
    <xf numFmtId="0" fontId="18" fillId="0" borderId="12" xfId="0" applyFont="1" applyBorder="1">
      <alignment vertical="center"/>
    </xf>
    <xf numFmtId="185" fontId="17" fillId="0" borderId="0" xfId="3" applyNumberFormat="1" applyFont="1" applyAlignment="1">
      <alignment horizontal="right" vertical="top"/>
    </xf>
    <xf numFmtId="0" fontId="0" fillId="0" borderId="0" xfId="0" applyAlignment="1">
      <alignment horizontal="left" vertical="center" wrapText="1"/>
    </xf>
    <xf numFmtId="0" fontId="0" fillId="0" borderId="0" xfId="0" applyAlignment="1">
      <alignment vertical="center" wrapText="1"/>
    </xf>
    <xf numFmtId="0" fontId="8" fillId="0" borderId="0" xfId="1" applyFont="1" applyBorder="1" applyAlignment="1">
      <alignment horizontal="left"/>
    </xf>
    <xf numFmtId="0" fontId="5" fillId="0" borderId="0" xfId="1" applyAlignment="1">
      <alignment horizontal="left"/>
    </xf>
    <xf numFmtId="0" fontId="5" fillId="0" borderId="8" xfId="1" applyBorder="1" applyAlignment="1">
      <alignment horizontal="left"/>
    </xf>
    <xf numFmtId="0" fontId="6" fillId="0" borderId="0" xfId="1" applyFont="1" applyAlignment="1">
      <alignment horizontal="center"/>
    </xf>
    <xf numFmtId="0" fontId="8" fillId="0" borderId="7" xfId="1" applyFont="1" applyBorder="1" applyAlignment="1">
      <alignment horizontal="center"/>
    </xf>
    <xf numFmtId="0" fontId="5" fillId="0" borderId="0" xfId="1" applyAlignment="1">
      <alignment horizontal="center"/>
    </xf>
    <xf numFmtId="0" fontId="5" fillId="0" borderId="8" xfId="1" applyBorder="1" applyAlignment="1">
      <alignment horizontal="center"/>
    </xf>
    <xf numFmtId="0" fontId="8" fillId="0" borderId="10" xfId="1" applyFont="1" applyBorder="1" applyAlignment="1">
      <alignment horizontal="left"/>
    </xf>
    <xf numFmtId="0" fontId="5" fillId="0" borderId="11" xfId="1" applyBorder="1" applyAlignment="1">
      <alignment horizontal="left"/>
    </xf>
    <xf numFmtId="0" fontId="5" fillId="0" borderId="12" xfId="1" applyBorder="1" applyAlignment="1">
      <alignment horizontal="left"/>
    </xf>
    <xf numFmtId="49" fontId="13" fillId="0" borderId="0" xfId="3" applyNumberFormat="1" applyFont="1" applyAlignment="1">
      <alignment horizontal="distributed" vertical="top"/>
    </xf>
    <xf numFmtId="0" fontId="0" fillId="0" borderId="8" xfId="0" applyBorder="1" applyAlignment="1">
      <alignment vertical="top"/>
    </xf>
    <xf numFmtId="49" fontId="13" fillId="0" borderId="0" xfId="3" applyNumberFormat="1" applyFont="1" applyAlignment="1">
      <alignment horizontal="left" vertical="top"/>
    </xf>
    <xf numFmtId="0" fontId="0" fillId="0" borderId="8" xfId="0" applyBorder="1" applyAlignment="1">
      <alignment horizontal="left" vertical="top"/>
    </xf>
    <xf numFmtId="0" fontId="0" fillId="0" borderId="8" xfId="0" applyBorder="1" applyAlignment="1">
      <alignment horizontal="distributed" vertical="top"/>
    </xf>
    <xf numFmtId="49" fontId="13" fillId="0" borderId="0" xfId="3" applyNumberFormat="1" applyFont="1" applyAlignment="1">
      <alignment vertical="top"/>
    </xf>
    <xf numFmtId="49" fontId="13" fillId="0" borderId="7" xfId="3" applyNumberFormat="1" applyFont="1" applyBorder="1" applyAlignment="1">
      <alignment horizontal="center" vertical="top"/>
    </xf>
    <xf numFmtId="0" fontId="0" fillId="0" borderId="8" xfId="0" applyBorder="1" applyAlignment="1">
      <alignment horizontal="center" vertical="top"/>
    </xf>
    <xf numFmtId="0" fontId="12" fillId="0" borderId="0" xfId="3" applyFont="1" applyAlignment="1">
      <alignment horizontal="center" vertical="top"/>
    </xf>
    <xf numFmtId="0" fontId="0" fillId="0" borderId="0" xfId="0" applyAlignment="1">
      <alignment horizontal="center" vertical="top"/>
    </xf>
    <xf numFmtId="184" fontId="13" fillId="0" borderId="11" xfId="3" applyNumberFormat="1" applyFont="1" applyBorder="1" applyAlignment="1">
      <alignment horizontal="right" vertical="center"/>
    </xf>
    <xf numFmtId="0" fontId="0" fillId="0" borderId="11" xfId="0" applyBorder="1" applyAlignment="1">
      <alignment horizontal="right"/>
    </xf>
    <xf numFmtId="49" fontId="13" fillId="0" borderId="7" xfId="3" applyNumberFormat="1" applyFont="1" applyBorder="1" applyAlignment="1">
      <alignment horizontal="center" vertical="center"/>
    </xf>
    <xf numFmtId="0" fontId="0" fillId="0" borderId="8" xfId="0" applyBorder="1" applyAlignment="1">
      <alignment horizontal="center" vertical="center"/>
    </xf>
    <xf numFmtId="0" fontId="12" fillId="0" borderId="0" xfId="3" applyNumberFormat="1" applyFont="1" applyFill="1" applyBorder="1" applyAlignment="1">
      <alignment horizontal="center"/>
    </xf>
    <xf numFmtId="0" fontId="21" fillId="0" borderId="0" xfId="4" applyFont="1" applyAlignment="1">
      <alignment horizontal="center"/>
    </xf>
    <xf numFmtId="0" fontId="23" fillId="0" borderId="11" xfId="5" applyFont="1" applyFill="1" applyBorder="1" applyAlignment="1">
      <alignment horizontal="right"/>
    </xf>
    <xf numFmtId="0" fontId="11" fillId="0" borderId="11" xfId="4" applyBorder="1" applyAlignment="1">
      <alignment horizontal="right"/>
    </xf>
    <xf numFmtId="184" fontId="13" fillId="0" borderId="20" xfId="3" applyNumberFormat="1" applyFont="1" applyFill="1" applyBorder="1" applyAlignment="1">
      <alignment horizontal="center" vertical="center"/>
    </xf>
    <xf numFmtId="184" fontId="13" fillId="0" borderId="21" xfId="3" applyNumberFormat="1" applyFont="1" applyFill="1" applyBorder="1" applyAlignment="1">
      <alignment horizontal="center" vertical="center"/>
    </xf>
    <xf numFmtId="0" fontId="11" fillId="0" borderId="21" xfId="4" applyBorder="1" applyAlignment="1">
      <alignment horizontal="center" vertical="center"/>
    </xf>
    <xf numFmtId="0" fontId="11" fillId="0" borderId="2" xfId="4" applyBorder="1" applyAlignment="1">
      <alignment horizontal="center" vertical="center"/>
    </xf>
    <xf numFmtId="0" fontId="18" fillId="0" borderId="7" xfId="5" applyFont="1" applyFill="1" applyBorder="1" applyAlignment="1">
      <alignment horizontal="center" vertical="center"/>
    </xf>
    <xf numFmtId="0" fontId="18" fillId="0" borderId="8" xfId="4" applyFont="1" applyBorder="1" applyAlignment="1">
      <alignment horizontal="center" vertical="center"/>
    </xf>
    <xf numFmtId="49" fontId="13" fillId="0" borderId="7" xfId="3" applyNumberFormat="1" applyFont="1" applyFill="1" applyBorder="1" applyAlignment="1">
      <alignment horizontal="distributed" vertical="center"/>
    </xf>
    <xf numFmtId="0" fontId="11" fillId="0" borderId="8" xfId="4" applyBorder="1" applyAlignment="1">
      <alignment vertical="center"/>
    </xf>
    <xf numFmtId="0" fontId="20" fillId="0" borderId="0" xfId="3" applyNumberFormat="1" applyFont="1" applyFill="1" applyBorder="1" applyAlignment="1">
      <alignment horizontal="center"/>
    </xf>
    <xf numFmtId="0" fontId="11" fillId="0" borderId="0" xfId="4" applyFont="1" applyAlignment="1">
      <alignment horizontal="center"/>
    </xf>
    <xf numFmtId="0" fontId="11" fillId="0" borderId="0" xfId="4" applyAlignment="1">
      <alignment horizontal="center"/>
    </xf>
    <xf numFmtId="189" fontId="13" fillId="0" borderId="20" xfId="3" applyNumberFormat="1" applyFont="1" applyFill="1" applyBorder="1" applyAlignment="1">
      <alignment horizontal="center" vertical="center"/>
    </xf>
    <xf numFmtId="189" fontId="13" fillId="0" borderId="21" xfId="3" applyNumberFormat="1" applyFont="1" applyFill="1" applyBorder="1" applyAlignment="1">
      <alignment horizontal="center" vertical="center"/>
    </xf>
    <xf numFmtId="0" fontId="11" fillId="0" borderId="21" xfId="4" applyBorder="1" applyAlignment="1">
      <alignment horizontal="center"/>
    </xf>
    <xf numFmtId="0" fontId="11" fillId="0" borderId="2" xfId="4" applyBorder="1" applyAlignment="1">
      <alignment horizontal="center"/>
    </xf>
    <xf numFmtId="49" fontId="13" fillId="0" borderId="20" xfId="3" applyNumberFormat="1" applyFont="1" applyFill="1" applyBorder="1" applyAlignment="1">
      <alignment horizontal="center" vertical="center"/>
    </xf>
    <xf numFmtId="49" fontId="13" fillId="0" borderId="7" xfId="3" applyNumberFormat="1" applyFont="1" applyFill="1" applyBorder="1" applyAlignment="1">
      <alignment horizontal="center"/>
    </xf>
    <xf numFmtId="0" fontId="11" fillId="0" borderId="8" xfId="4" applyBorder="1" applyAlignment="1">
      <alignment horizontal="center"/>
    </xf>
    <xf numFmtId="0" fontId="20" fillId="0" borderId="0" xfId="3" applyNumberFormat="1" applyFont="1" applyFill="1" applyBorder="1" applyAlignment="1">
      <alignment horizontal="center" vertical="top" wrapText="1"/>
    </xf>
    <xf numFmtId="0" fontId="21" fillId="0" borderId="0" xfId="4" applyFont="1" applyFill="1" applyBorder="1" applyAlignment="1">
      <alignment horizontal="center" vertical="top"/>
    </xf>
    <xf numFmtId="0" fontId="21" fillId="0" borderId="0" xfId="4" applyFont="1" applyBorder="1" applyAlignment="1">
      <alignment horizontal="center" vertical="top"/>
    </xf>
    <xf numFmtId="49" fontId="13" fillId="0" borderId="0" xfId="3" applyNumberFormat="1" applyFont="1" applyFill="1" applyBorder="1" applyAlignment="1">
      <alignment horizontal="distributed" vertical="center"/>
    </xf>
    <xf numFmtId="0" fontId="11" fillId="0" borderId="0" xfId="4" applyBorder="1" applyAlignment="1">
      <alignment horizontal="distributed" vertical="center"/>
    </xf>
    <xf numFmtId="49" fontId="13" fillId="0" borderId="7" xfId="3" applyNumberFormat="1" applyFont="1" applyFill="1" applyBorder="1" applyAlignment="1">
      <alignment horizontal="center" vertical="center"/>
    </xf>
    <xf numFmtId="49" fontId="13" fillId="0" borderId="0" xfId="3" applyNumberFormat="1" applyFont="1" applyFill="1" applyBorder="1" applyAlignment="1">
      <alignment horizontal="center" vertical="center"/>
    </xf>
    <xf numFmtId="49" fontId="13" fillId="0" borderId="8" xfId="3" applyNumberFormat="1" applyFont="1" applyFill="1" applyBorder="1" applyAlignment="1">
      <alignment horizontal="center" vertical="center"/>
    </xf>
    <xf numFmtId="0" fontId="23" fillId="0" borderId="9" xfId="4" applyFont="1" applyBorder="1" applyAlignment="1">
      <alignment horizontal="center" vertical="top" textRotation="255"/>
    </xf>
    <xf numFmtId="49" fontId="13" fillId="0" borderId="11" xfId="3" applyNumberFormat="1" applyFont="1" applyFill="1" applyBorder="1" applyAlignment="1">
      <alignment horizontal="right" vertical="center"/>
    </xf>
    <xf numFmtId="0" fontId="21" fillId="0" borderId="23" xfId="4" applyFont="1" applyBorder="1" applyAlignment="1">
      <alignment horizontal="left" vertical="top" wrapText="1"/>
    </xf>
    <xf numFmtId="0" fontId="21" fillId="0" borderId="24" xfId="4" applyFont="1" applyBorder="1" applyAlignment="1">
      <alignment horizontal="left" vertical="top"/>
    </xf>
    <xf numFmtId="0" fontId="21" fillId="0" borderId="25" xfId="4" applyFont="1" applyBorder="1" applyAlignment="1">
      <alignment horizontal="left" vertical="top"/>
    </xf>
    <xf numFmtId="0" fontId="21" fillId="0" borderId="26" xfId="4" applyFont="1" applyBorder="1" applyAlignment="1">
      <alignment horizontal="left" vertical="top"/>
    </xf>
    <xf numFmtId="0" fontId="21" fillId="0" borderId="27" xfId="4" applyFont="1" applyBorder="1" applyAlignment="1">
      <alignment horizontal="left" vertical="top"/>
    </xf>
    <xf numFmtId="0" fontId="21" fillId="0" borderId="28" xfId="4" applyFont="1" applyBorder="1" applyAlignment="1">
      <alignment horizontal="left" vertical="top"/>
    </xf>
    <xf numFmtId="0" fontId="21" fillId="0" borderId="29" xfId="4" applyFont="1" applyBorder="1" applyAlignment="1">
      <alignment horizontal="left" vertical="top"/>
    </xf>
    <xf numFmtId="0" fontId="21" fillId="0" borderId="30" xfId="4" applyFont="1" applyBorder="1" applyAlignment="1">
      <alignment horizontal="left" vertical="top"/>
    </xf>
    <xf numFmtId="0" fontId="21" fillId="0" borderId="31" xfId="4" applyFont="1" applyBorder="1" applyAlignment="1">
      <alignment horizontal="left" vertical="top"/>
    </xf>
    <xf numFmtId="0" fontId="23" fillId="0" borderId="6" xfId="4" applyFont="1" applyBorder="1" applyAlignment="1">
      <alignment horizontal="center" textRotation="255"/>
    </xf>
    <xf numFmtId="0" fontId="23" fillId="0" borderId="9" xfId="4" applyFont="1" applyBorder="1" applyAlignment="1">
      <alignment horizontal="center" textRotation="255"/>
    </xf>
    <xf numFmtId="0" fontId="27" fillId="0" borderId="0" xfId="3" applyNumberFormat="1" applyFont="1" applyFill="1" applyBorder="1" applyAlignment="1">
      <alignment horizontal="center" vertical="center"/>
    </xf>
    <xf numFmtId="0" fontId="11" fillId="0" borderId="0" xfId="4" applyAlignment="1">
      <alignment horizontal="center" vertical="center"/>
    </xf>
    <xf numFmtId="49" fontId="17" fillId="0" borderId="11" xfId="3" applyNumberFormat="1" applyFont="1" applyFill="1" applyBorder="1" applyAlignment="1">
      <alignment horizontal="right" vertical="center"/>
    </xf>
    <xf numFmtId="49" fontId="13" fillId="0" borderId="7" xfId="3" applyNumberFormat="1" applyFont="1" applyFill="1" applyBorder="1" applyAlignment="1">
      <alignment horizontal="center" vertical="top"/>
    </xf>
    <xf numFmtId="0" fontId="11" fillId="0" borderId="0" xfId="4" applyAlignment="1"/>
    <xf numFmtId="0" fontId="11" fillId="0" borderId="8" xfId="4" applyBorder="1" applyAlignment="1"/>
    <xf numFmtId="0" fontId="11" fillId="0" borderId="0" xfId="4"/>
    <xf numFmtId="0" fontId="11" fillId="0" borderId="8" xfId="4" applyBorder="1"/>
    <xf numFmtId="0" fontId="20" fillId="0" borderId="0" xfId="3" applyNumberFormat="1" applyFont="1" applyFill="1" applyBorder="1" applyAlignment="1">
      <alignment horizontal="center" vertical="center"/>
    </xf>
    <xf numFmtId="49" fontId="23" fillId="0" borderId="0" xfId="8" applyNumberFormat="1" applyFont="1" applyFill="1" applyBorder="1" applyAlignment="1">
      <alignment horizontal="distributed" vertical="center"/>
    </xf>
    <xf numFmtId="0" fontId="11" fillId="0" borderId="0" xfId="4" applyBorder="1" applyAlignment="1">
      <alignment vertical="center"/>
    </xf>
    <xf numFmtId="49" fontId="23" fillId="0" borderId="11" xfId="8" applyNumberFormat="1" applyFont="1" applyFill="1" applyBorder="1" applyAlignment="1">
      <alignment horizontal="distributed" vertical="center"/>
    </xf>
    <xf numFmtId="0" fontId="11" fillId="0" borderId="11" xfId="4" applyBorder="1" applyAlignment="1">
      <alignment horizontal="distributed" vertical="center"/>
    </xf>
    <xf numFmtId="0" fontId="20" fillId="0" borderId="0" xfId="3" applyNumberFormat="1" applyFont="1" applyFill="1" applyBorder="1" applyAlignment="1">
      <alignment horizontal="center" vertical="top"/>
    </xf>
    <xf numFmtId="0" fontId="11" fillId="0" borderId="0" xfId="4" applyAlignment="1">
      <alignment horizontal="center" vertical="top"/>
    </xf>
    <xf numFmtId="49" fontId="20" fillId="0" borderId="0" xfId="3" applyNumberFormat="1" applyFont="1" applyFill="1" applyAlignment="1">
      <alignment horizontal="left"/>
    </xf>
    <xf numFmtId="0" fontId="11" fillId="0" borderId="0" xfId="4" applyAlignment="1">
      <alignment horizontal="left"/>
    </xf>
    <xf numFmtId="49" fontId="13" fillId="0" borderId="0" xfId="3" applyNumberFormat="1" applyFont="1" applyFill="1" applyBorder="1" applyAlignment="1">
      <alignment horizontal="distributed"/>
    </xf>
    <xf numFmtId="49" fontId="13" fillId="0" borderId="4" xfId="3" applyNumberFormat="1" applyFont="1" applyFill="1" applyBorder="1" applyAlignment="1">
      <alignment horizontal="distributed" vertical="center"/>
    </xf>
    <xf numFmtId="0" fontId="11" fillId="0" borderId="4" xfId="4" applyBorder="1" applyAlignment="1">
      <alignment horizontal="distributed" vertical="center"/>
    </xf>
  </cellXfs>
  <cellStyles count="10">
    <cellStyle name="ハイパーリンク" xfId="9" builtinId="8"/>
    <cellStyle name="桁区切り 2" xfId="2" xr:uid="{00000000-0005-0000-0000-000001000000}"/>
    <cellStyle name="桁区切り 3" xfId="6" xr:uid="{00000000-0005-0000-0000-000002000000}"/>
    <cellStyle name="標準" xfId="0" builtinId="0"/>
    <cellStyle name="標準 2" xfId="1" xr:uid="{00000000-0005-0000-0000-000004000000}"/>
    <cellStyle name="標準 3" xfId="4" xr:uid="{00000000-0005-0000-0000-000005000000}"/>
    <cellStyle name="標準_JB16" xfId="3" xr:uid="{00000000-0005-0000-0000-000006000000}"/>
    <cellStyle name="標準_Sheet1" xfId="5" xr:uid="{00000000-0005-0000-0000-000007000000}"/>
    <cellStyle name="標準_Sheet3" xfId="7" xr:uid="{00000000-0005-0000-0000-000008000000}"/>
    <cellStyle name="標準_第7表" xfId="8"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stat.g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71"/>
  <sheetViews>
    <sheetView tabSelected="1" workbookViewId="0">
      <selection activeCell="C20" sqref="C20"/>
    </sheetView>
  </sheetViews>
  <sheetFormatPr defaultRowHeight="13.5"/>
  <cols>
    <col min="1" max="1" width="1.875" customWidth="1"/>
    <col min="2" max="2" width="3.5" customWidth="1"/>
    <col min="3" max="3" width="85" style="2" customWidth="1"/>
  </cols>
  <sheetData>
    <row r="1" spans="1:5" ht="17.25">
      <c r="A1" s="1" t="s">
        <v>335</v>
      </c>
      <c r="B1" s="1"/>
    </row>
    <row r="2" spans="1:5" ht="19.5" customHeight="1">
      <c r="A2" s="3" t="s">
        <v>0</v>
      </c>
      <c r="B2" s="3"/>
    </row>
    <row r="3" spans="1:5" s="2" customFormat="1" ht="51.75" customHeight="1">
      <c r="B3" s="387" t="s">
        <v>336</v>
      </c>
      <c r="C3" s="388"/>
      <c r="E3"/>
    </row>
    <row r="4" spans="1:5" s="2" customFormat="1" ht="16.5" customHeight="1">
      <c r="B4" s="387" t="s">
        <v>1</v>
      </c>
      <c r="C4" s="388"/>
    </row>
    <row r="5" spans="1:5" s="2" customFormat="1" ht="16.5" customHeight="1">
      <c r="B5" s="4"/>
      <c r="C5" s="5" t="s">
        <v>337</v>
      </c>
    </row>
    <row r="6" spans="1:5" ht="31.5" customHeight="1">
      <c r="C6" s="274" t="s">
        <v>338</v>
      </c>
    </row>
    <row r="7" spans="1:5" ht="37.5" customHeight="1">
      <c r="B7" s="6">
        <v>1</v>
      </c>
      <c r="C7" s="273" t="s">
        <v>2</v>
      </c>
    </row>
    <row r="8" spans="1:5" ht="37.5" customHeight="1">
      <c r="B8" s="6">
        <v>2</v>
      </c>
      <c r="C8" s="273" t="s">
        <v>5</v>
      </c>
    </row>
    <row r="9" spans="1:5" ht="37.5" customHeight="1">
      <c r="B9" s="6">
        <v>3</v>
      </c>
      <c r="C9" s="273" t="s">
        <v>344</v>
      </c>
    </row>
    <row r="10" spans="1:5" ht="37.5" customHeight="1">
      <c r="B10" s="6">
        <v>4</v>
      </c>
      <c r="C10" s="273" t="s">
        <v>345</v>
      </c>
    </row>
    <row r="11" spans="1:5" ht="37.5" customHeight="1">
      <c r="B11" s="6">
        <v>5</v>
      </c>
      <c r="C11" s="273" t="s">
        <v>346</v>
      </c>
    </row>
    <row r="12" spans="1:5" ht="37.5" customHeight="1">
      <c r="B12" s="6">
        <v>6</v>
      </c>
      <c r="C12" s="273" t="s">
        <v>6</v>
      </c>
    </row>
    <row r="13" spans="1:5" ht="37.5" customHeight="1">
      <c r="B13" s="6">
        <v>7</v>
      </c>
      <c r="C13" s="273" t="s">
        <v>347</v>
      </c>
    </row>
    <row r="14" spans="1:5" ht="37.5" customHeight="1">
      <c r="B14" s="6">
        <v>8</v>
      </c>
      <c r="C14" s="273" t="s">
        <v>348</v>
      </c>
    </row>
    <row r="15" spans="1:5" ht="37.5" customHeight="1">
      <c r="B15" s="6">
        <v>9</v>
      </c>
      <c r="C15" s="273" t="s">
        <v>349</v>
      </c>
    </row>
    <row r="16" spans="1:5" ht="36" customHeight="1">
      <c r="A16" s="7" t="s">
        <v>3</v>
      </c>
      <c r="B16" s="3"/>
    </row>
    <row r="17" spans="1:3" ht="43.5" customHeight="1">
      <c r="A17" s="2"/>
      <c r="B17" s="387" t="s">
        <v>4</v>
      </c>
      <c r="C17" s="388"/>
    </row>
    <row r="18" spans="1:3">
      <c r="C18"/>
    </row>
    <row r="19" spans="1:3">
      <c r="C19"/>
    </row>
    <row r="71" spans="1:2" s="2" customFormat="1">
      <c r="A71"/>
      <c r="B71"/>
    </row>
  </sheetData>
  <mergeCells count="3">
    <mergeCell ref="B3:C3"/>
    <mergeCell ref="B4:C4"/>
    <mergeCell ref="B17:C17"/>
  </mergeCells>
  <phoneticPr fontId="2"/>
  <hyperlinks>
    <hyperlink ref="C7" location="第１表!A1" display="第１表 　人口及び世帯数の推移" xr:uid="{00000000-0004-0000-0000-000000000000}"/>
    <hyperlink ref="C8" location="第２表!A1" display="第２表　年齢（各歳）、男女別人口、年齢別割合及び平均年齢" xr:uid="{00000000-0004-0000-0000-000001000000}"/>
    <hyperlink ref="C9" location="第３表!A1" display="第3表　配偶関係（4区分）、年齢５歳階級別、男女別15歳以上人口" xr:uid="{00000000-0004-0000-0000-000002000000}"/>
    <hyperlink ref="C10" location="'第４表、第５表'!A1" display="第4表　男女別人口及び世帯の種類（2区分）別世帯数及び世帯人員" xr:uid="{00000000-0004-0000-0000-000003000000}"/>
    <hyperlink ref="C11" location="'第４表、第５表'!A16" display="第５表　施設等の世帯の種類（6区分）、世帯人員（4区分）別施設等の世帯数及び施設等の世帯人員" xr:uid="{00000000-0004-0000-0000-000004000000}"/>
    <hyperlink ref="C12" location="第６表!A1" display="第６表　世帯の家族類型別一般世帯数、一般世帯人員" xr:uid="{00000000-0004-0000-0000-000005000000}"/>
    <hyperlink ref="C13" location="'第７表、第８表'!A1" display="第７表　年齢（5歳階級）、男女別高齢単身世帯数" xr:uid="{00000000-0004-0000-0000-000006000000}"/>
    <hyperlink ref="C14" location="'第７表、第８表'!A17" display="第８表　夫の年齢（5歳階級）、妻の年齢（5歳階級）別夫婦のみ世帯数（高齢者夫婦世帯数）" xr:uid="{00000000-0004-0000-0000-000007000000}"/>
    <hyperlink ref="C15" location="第９表!A1" display="第９表　住居の種類・住宅の所有の関係(6区分)別一般世帯数、一般世帯人員、1世帯当たり人員、１世帯当たり延べ面積" xr:uid="{00000000-0004-0000-0000-000008000000}"/>
    <hyperlink ref="C6" r:id="rId1" xr:uid="{00000000-0004-0000-0000-000009000000}"/>
  </hyperlinks>
  <pageMargins left="0.7" right="0.7" top="0.75" bottom="0.75" header="0.3" footer="0.3"/>
  <pageSetup paperSize="9" scale="98"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2"/>
  <sheetViews>
    <sheetView topLeftCell="A34" zoomScale="75" zoomScaleNormal="75" zoomScaleSheetLayoutView="79" workbookViewId="0">
      <selection activeCell="G8" sqref="G8"/>
    </sheetView>
  </sheetViews>
  <sheetFormatPr defaultRowHeight="17.25"/>
  <cols>
    <col min="1" max="1" width="2.625" style="37" customWidth="1"/>
    <col min="2" max="3" width="3" style="37" customWidth="1"/>
    <col min="4" max="4" width="17.5" style="37" customWidth="1"/>
    <col min="5" max="9" width="17.25" style="37" customWidth="1"/>
    <col min="10" max="16384" width="9" style="37"/>
  </cols>
  <sheetData>
    <row r="1" spans="1:11" s="8" customFormat="1" ht="24">
      <c r="A1" s="392" t="s">
        <v>7</v>
      </c>
      <c r="B1" s="392"/>
      <c r="C1" s="392"/>
      <c r="D1" s="392"/>
      <c r="E1" s="392"/>
      <c r="F1" s="392"/>
      <c r="G1" s="392"/>
      <c r="H1" s="392"/>
      <c r="I1" s="392"/>
    </row>
    <row r="2" spans="1:11" s="8" customFormat="1" ht="21" customHeight="1"/>
    <row r="3" spans="1:11" s="8" customFormat="1">
      <c r="A3" s="9"/>
      <c r="B3" s="10"/>
      <c r="C3" s="10"/>
      <c r="D3" s="11"/>
      <c r="E3" s="12"/>
      <c r="F3" s="12"/>
      <c r="G3" s="12"/>
      <c r="H3" s="12"/>
      <c r="I3" s="12"/>
    </row>
    <row r="4" spans="1:11" s="8" customFormat="1">
      <c r="A4" s="393" t="s">
        <v>8</v>
      </c>
      <c r="B4" s="394"/>
      <c r="C4" s="394"/>
      <c r="D4" s="395"/>
      <c r="E4" s="282" t="s">
        <v>339</v>
      </c>
      <c r="F4" s="282" t="s">
        <v>9</v>
      </c>
      <c r="G4" s="282" t="s">
        <v>340</v>
      </c>
      <c r="H4" s="282" t="s">
        <v>341</v>
      </c>
      <c r="I4" s="282" t="s">
        <v>342</v>
      </c>
      <c r="K4" s="8" t="s">
        <v>10</v>
      </c>
    </row>
    <row r="5" spans="1:11" s="8" customFormat="1">
      <c r="A5" s="396"/>
      <c r="B5" s="397"/>
      <c r="C5" s="397"/>
      <c r="D5" s="398"/>
      <c r="E5" s="283"/>
      <c r="F5" s="283"/>
      <c r="G5" s="283"/>
      <c r="H5" s="283"/>
      <c r="I5" s="283"/>
    </row>
    <row r="6" spans="1:11" s="8" customFormat="1">
      <c r="A6" s="9"/>
      <c r="B6" s="10"/>
      <c r="C6" s="10"/>
      <c r="D6" s="14"/>
      <c r="E6" s="284"/>
      <c r="F6" s="284"/>
      <c r="G6" s="284"/>
      <c r="H6" s="285"/>
      <c r="I6" s="285"/>
    </row>
    <row r="7" spans="1:11" s="8" customFormat="1">
      <c r="A7" s="15"/>
      <c r="B7" s="16" t="s">
        <v>11</v>
      </c>
      <c r="C7" s="17"/>
      <c r="D7" s="18"/>
      <c r="E7" s="286"/>
      <c r="F7" s="286"/>
      <c r="G7" s="286"/>
      <c r="H7" s="286"/>
      <c r="I7" s="286"/>
    </row>
    <row r="8" spans="1:11" s="8" customFormat="1">
      <c r="A8" s="15"/>
      <c r="B8" s="16"/>
      <c r="C8" s="389" t="s">
        <v>12</v>
      </c>
      <c r="D8" s="391"/>
      <c r="E8" s="19">
        <v>287623</v>
      </c>
      <c r="F8" s="286">
        <v>295802</v>
      </c>
      <c r="G8" s="286">
        <v>305569</v>
      </c>
      <c r="H8" s="286">
        <v>306508</v>
      </c>
      <c r="I8" s="286">
        <v>308681</v>
      </c>
    </row>
    <row r="9" spans="1:11" s="8" customFormat="1">
      <c r="A9" s="15"/>
      <c r="B9" s="17"/>
      <c r="C9" s="20" t="s">
        <v>13</v>
      </c>
      <c r="D9" s="18"/>
      <c r="E9" s="19">
        <v>144028</v>
      </c>
      <c r="F9" s="286">
        <v>147732</v>
      </c>
      <c r="G9" s="286">
        <v>152765</v>
      </c>
      <c r="H9" s="286">
        <v>151955</v>
      </c>
      <c r="I9" s="286">
        <v>152320</v>
      </c>
    </row>
    <row r="10" spans="1:11" s="8" customFormat="1">
      <c r="A10" s="15"/>
      <c r="B10" s="17"/>
      <c r="C10" s="20" t="s">
        <v>14</v>
      </c>
      <c r="D10" s="18"/>
      <c r="E10" s="19">
        <v>143595</v>
      </c>
      <c r="F10" s="286">
        <v>148070</v>
      </c>
      <c r="G10" s="286">
        <v>152804</v>
      </c>
      <c r="H10" s="286">
        <v>154553</v>
      </c>
      <c r="I10" s="286">
        <v>156361</v>
      </c>
    </row>
    <row r="11" spans="1:11" s="8" customFormat="1">
      <c r="A11" s="15"/>
      <c r="B11" s="17"/>
      <c r="C11" s="17"/>
      <c r="D11" s="18"/>
      <c r="E11" s="286"/>
      <c r="F11" s="286"/>
      <c r="G11" s="286"/>
      <c r="H11" s="286"/>
      <c r="I11" s="286"/>
    </row>
    <row r="12" spans="1:11" s="8" customFormat="1">
      <c r="A12" s="15"/>
      <c r="B12" s="16" t="s">
        <v>15</v>
      </c>
      <c r="C12" s="17"/>
      <c r="D12" s="18"/>
      <c r="E12" s="19"/>
      <c r="F12" s="286"/>
      <c r="G12" s="286"/>
      <c r="H12" s="286"/>
      <c r="I12" s="286"/>
    </row>
    <row r="13" spans="1:11" s="8" customFormat="1">
      <c r="A13" s="15"/>
      <c r="B13" s="16"/>
      <c r="C13" s="389" t="s">
        <v>16</v>
      </c>
      <c r="D13" s="391"/>
      <c r="E13" s="19">
        <v>10034</v>
      </c>
      <c r="F13" s="19">
        <f>F8-E8</f>
        <v>8179</v>
      </c>
      <c r="G13" s="19">
        <f t="shared" ref="G13:I15" si="0">G8-F8</f>
        <v>9767</v>
      </c>
      <c r="H13" s="19">
        <f t="shared" si="0"/>
        <v>939</v>
      </c>
      <c r="I13" s="19">
        <f t="shared" si="0"/>
        <v>2173</v>
      </c>
    </row>
    <row r="14" spans="1:11" s="8" customFormat="1">
      <c r="A14" s="15"/>
      <c r="B14" s="16"/>
      <c r="C14" s="20" t="s">
        <v>13</v>
      </c>
      <c r="D14" s="18"/>
      <c r="E14" s="19">
        <v>4780</v>
      </c>
      <c r="F14" s="19">
        <f>F9-E9</f>
        <v>3704</v>
      </c>
      <c r="G14" s="19">
        <f t="shared" si="0"/>
        <v>5033</v>
      </c>
      <c r="H14" s="21">
        <f t="shared" si="0"/>
        <v>-810</v>
      </c>
      <c r="I14" s="287">
        <f t="shared" si="0"/>
        <v>365</v>
      </c>
    </row>
    <row r="15" spans="1:11" s="8" customFormat="1">
      <c r="A15" s="15"/>
      <c r="B15" s="16"/>
      <c r="C15" s="20" t="s">
        <v>14</v>
      </c>
      <c r="D15" s="18"/>
      <c r="E15" s="19">
        <v>5254</v>
      </c>
      <c r="F15" s="19">
        <f>F10-E10</f>
        <v>4475</v>
      </c>
      <c r="G15" s="19">
        <f t="shared" si="0"/>
        <v>4734</v>
      </c>
      <c r="H15" s="19">
        <f t="shared" si="0"/>
        <v>1749</v>
      </c>
      <c r="I15" s="19">
        <f t="shared" si="0"/>
        <v>1808</v>
      </c>
    </row>
    <row r="16" spans="1:11" s="8" customFormat="1">
      <c r="A16" s="15"/>
      <c r="B16" s="16"/>
      <c r="C16" s="20"/>
      <c r="D16" s="18"/>
      <c r="E16" s="22"/>
      <c r="F16" s="285"/>
      <c r="G16" s="285"/>
      <c r="H16" s="285"/>
      <c r="I16" s="285"/>
    </row>
    <row r="17" spans="1:12" s="8" customFormat="1">
      <c r="A17" s="15"/>
      <c r="B17" s="17"/>
      <c r="C17" s="20" t="s">
        <v>17</v>
      </c>
      <c r="D17" s="23"/>
      <c r="E17" s="288">
        <v>3.6</v>
      </c>
      <c r="F17" s="288">
        <v>2.8</v>
      </c>
      <c r="G17" s="288">
        <v>3.3</v>
      </c>
      <c r="H17" s="288">
        <v>0.3</v>
      </c>
      <c r="I17" s="288">
        <v>0.7</v>
      </c>
    </row>
    <row r="18" spans="1:12" s="8" customFormat="1">
      <c r="A18" s="15"/>
      <c r="B18" s="17"/>
      <c r="C18" s="17"/>
      <c r="D18" s="18"/>
      <c r="E18" s="285"/>
      <c r="F18" s="285"/>
      <c r="G18" s="285"/>
      <c r="H18" s="285"/>
      <c r="I18" s="285"/>
    </row>
    <row r="19" spans="1:12" s="8" customFormat="1">
      <c r="A19" s="15"/>
      <c r="B19" s="389" t="s">
        <v>18</v>
      </c>
      <c r="C19" s="390"/>
      <c r="D19" s="391"/>
      <c r="E19" s="19">
        <v>103597</v>
      </c>
      <c r="F19" s="19">
        <v>110596</v>
      </c>
      <c r="G19" s="19">
        <v>119187</v>
      </c>
      <c r="H19" s="19">
        <v>124291</v>
      </c>
      <c r="I19" s="19">
        <v>131000</v>
      </c>
    </row>
    <row r="20" spans="1:12" s="8" customFormat="1">
      <c r="A20" s="15"/>
      <c r="B20" s="24"/>
      <c r="C20" s="17"/>
      <c r="D20" s="18"/>
      <c r="E20" s="286"/>
      <c r="F20" s="286"/>
      <c r="G20" s="286"/>
      <c r="H20" s="286"/>
      <c r="I20" s="286"/>
    </row>
    <row r="21" spans="1:12" s="8" customFormat="1">
      <c r="A21" s="15"/>
      <c r="B21" s="389" t="s">
        <v>19</v>
      </c>
      <c r="C21" s="390"/>
      <c r="D21" s="391"/>
      <c r="E21" s="19">
        <v>9047</v>
      </c>
      <c r="F21" s="19">
        <f>F19-E19</f>
        <v>6999</v>
      </c>
      <c r="G21" s="19">
        <f>G19-F19</f>
        <v>8591</v>
      </c>
      <c r="H21" s="19">
        <f>H19-G19</f>
        <v>5104</v>
      </c>
      <c r="I21" s="19">
        <f>I19-H19</f>
        <v>6709</v>
      </c>
    </row>
    <row r="22" spans="1:12" s="8" customFormat="1">
      <c r="A22" s="15"/>
      <c r="B22" s="16"/>
      <c r="C22" s="17"/>
      <c r="D22" s="18"/>
      <c r="E22" s="285"/>
      <c r="F22" s="285"/>
      <c r="G22" s="285"/>
      <c r="H22" s="285"/>
      <c r="I22" s="285"/>
    </row>
    <row r="23" spans="1:12" s="8" customFormat="1">
      <c r="A23" s="15"/>
      <c r="B23" s="16" t="s">
        <v>20</v>
      </c>
      <c r="C23" s="25"/>
      <c r="D23" s="26"/>
      <c r="E23" s="27">
        <v>92.71</v>
      </c>
      <c r="F23" s="27">
        <v>92.71</v>
      </c>
      <c r="G23" s="27">
        <v>92.71</v>
      </c>
      <c r="H23" s="28">
        <v>92.78</v>
      </c>
      <c r="I23" s="289">
        <v>92.78</v>
      </c>
      <c r="J23" s="29"/>
      <c r="K23" s="17"/>
      <c r="L23" s="30"/>
    </row>
    <row r="24" spans="1:12" s="8" customFormat="1">
      <c r="A24" s="15"/>
      <c r="B24" s="16" t="s">
        <v>21</v>
      </c>
      <c r="C24" s="17"/>
      <c r="D24" s="18"/>
      <c r="E24" s="31">
        <v>3102.4</v>
      </c>
      <c r="F24" s="288">
        <v>3190.6</v>
      </c>
      <c r="G24" s="288">
        <v>3296</v>
      </c>
      <c r="H24" s="288">
        <v>3303.6</v>
      </c>
      <c r="I24" s="288">
        <v>3327</v>
      </c>
    </row>
    <row r="25" spans="1:12" s="8" customFormat="1">
      <c r="A25" s="15"/>
      <c r="B25" s="16"/>
      <c r="C25" s="17"/>
      <c r="D25" s="18"/>
      <c r="E25" s="31"/>
      <c r="F25" s="288"/>
      <c r="G25" s="288"/>
      <c r="H25" s="288"/>
      <c r="I25" s="288"/>
    </row>
    <row r="26" spans="1:12" s="8" customFormat="1">
      <c r="A26" s="15"/>
      <c r="B26" s="16" t="s">
        <v>22</v>
      </c>
      <c r="C26" s="17"/>
      <c r="D26" s="18"/>
      <c r="E26" s="288">
        <f>E9/E10*100</f>
        <v>100.301542532818</v>
      </c>
      <c r="F26" s="288">
        <f>F9/F10*100</f>
        <v>99.771729587357328</v>
      </c>
      <c r="G26" s="288">
        <f>G9/G10*100</f>
        <v>99.974477107929118</v>
      </c>
      <c r="H26" s="288">
        <f>H9/H10*100</f>
        <v>98.319023247688492</v>
      </c>
      <c r="I26" s="288">
        <f>I9/I10*100</f>
        <v>97.41559596062956</v>
      </c>
    </row>
    <row r="27" spans="1:12" s="8" customFormat="1">
      <c r="A27" s="15"/>
      <c r="B27" s="16"/>
      <c r="C27" s="17"/>
      <c r="D27" s="18"/>
      <c r="E27" s="290"/>
      <c r="F27" s="285"/>
      <c r="G27" s="285"/>
      <c r="H27" s="285"/>
      <c r="I27" s="285"/>
    </row>
    <row r="28" spans="1:12" s="8" customFormat="1">
      <c r="A28" s="15"/>
      <c r="B28" s="17" t="s">
        <v>23</v>
      </c>
      <c r="C28" s="17"/>
      <c r="D28" s="18"/>
      <c r="E28" s="285"/>
      <c r="F28" s="285"/>
      <c r="G28" s="285"/>
      <c r="H28" s="285"/>
      <c r="I28" s="285"/>
    </row>
    <row r="29" spans="1:12" s="8" customFormat="1">
      <c r="A29" s="15"/>
      <c r="B29" s="17"/>
      <c r="C29" s="389" t="s">
        <v>16</v>
      </c>
      <c r="D29" s="391"/>
      <c r="E29" s="285"/>
      <c r="F29" s="285"/>
      <c r="G29" s="285"/>
      <c r="H29" s="285"/>
      <c r="I29" s="285"/>
    </row>
    <row r="30" spans="1:12" s="8" customFormat="1">
      <c r="A30" s="15"/>
      <c r="B30" s="17"/>
      <c r="C30" s="16"/>
      <c r="D30" s="32" t="s">
        <v>24</v>
      </c>
      <c r="E30" s="19">
        <v>43692</v>
      </c>
      <c r="F30" s="286">
        <v>44951</v>
      </c>
      <c r="G30" s="286">
        <v>46032</v>
      </c>
      <c r="H30" s="286">
        <v>43271</v>
      </c>
      <c r="I30" s="286">
        <v>40928</v>
      </c>
    </row>
    <row r="31" spans="1:12" s="8" customFormat="1">
      <c r="A31" s="15"/>
      <c r="B31" s="17"/>
      <c r="C31" s="16"/>
      <c r="D31" s="32" t="s">
        <v>25</v>
      </c>
      <c r="E31" s="19">
        <v>207102</v>
      </c>
      <c r="F31" s="286">
        <v>201552</v>
      </c>
      <c r="G31" s="286">
        <v>196130</v>
      </c>
      <c r="H31" s="286">
        <v>185242</v>
      </c>
      <c r="I31" s="286">
        <v>182975</v>
      </c>
    </row>
    <row r="32" spans="1:12" s="8" customFormat="1">
      <c r="A32" s="15"/>
      <c r="B32" s="17"/>
      <c r="C32" s="16"/>
      <c r="D32" s="32" t="s">
        <v>26</v>
      </c>
      <c r="E32" s="19">
        <v>36525</v>
      </c>
      <c r="F32" s="286">
        <v>48009</v>
      </c>
      <c r="G32" s="286">
        <v>61925</v>
      </c>
      <c r="H32" s="286">
        <v>75000</v>
      </c>
      <c r="I32" s="286">
        <v>79532</v>
      </c>
    </row>
    <row r="33" spans="1:9" s="8" customFormat="1">
      <c r="A33" s="15"/>
      <c r="B33" s="17"/>
      <c r="C33" s="16"/>
      <c r="D33" s="23" t="s">
        <v>27</v>
      </c>
      <c r="E33" s="33">
        <v>304</v>
      </c>
      <c r="F33" s="33">
        <v>1290</v>
      </c>
      <c r="G33" s="33">
        <v>1482</v>
      </c>
      <c r="H33" s="33">
        <v>2995</v>
      </c>
      <c r="I33" s="33">
        <v>5246</v>
      </c>
    </row>
    <row r="34" spans="1:9" s="8" customFormat="1">
      <c r="A34" s="15"/>
      <c r="B34" s="17"/>
      <c r="C34" s="20" t="s">
        <v>13</v>
      </c>
      <c r="D34" s="18" t="s">
        <v>28</v>
      </c>
      <c r="E34" s="22"/>
      <c r="F34" s="285"/>
      <c r="G34" s="285"/>
      <c r="H34" s="285"/>
      <c r="I34" s="285"/>
    </row>
    <row r="35" spans="1:9" s="8" customFormat="1">
      <c r="A35" s="15"/>
      <c r="B35" s="17"/>
      <c r="C35" s="20"/>
      <c r="D35" s="32" t="s">
        <v>24</v>
      </c>
      <c r="E35" s="19">
        <v>22485</v>
      </c>
      <c r="F35" s="286">
        <v>22932</v>
      </c>
      <c r="G35" s="286">
        <v>23395</v>
      </c>
      <c r="H35" s="286">
        <v>22064</v>
      </c>
      <c r="I35" s="286">
        <v>20884</v>
      </c>
    </row>
    <row r="36" spans="1:9" s="8" customFormat="1">
      <c r="A36" s="15"/>
      <c r="B36" s="17"/>
      <c r="C36" s="20"/>
      <c r="D36" s="32" t="s">
        <v>25</v>
      </c>
      <c r="E36" s="19">
        <v>105020</v>
      </c>
      <c r="F36" s="286">
        <v>101646</v>
      </c>
      <c r="G36" s="286">
        <v>99403</v>
      </c>
      <c r="H36" s="286">
        <v>94017</v>
      </c>
      <c r="I36" s="286">
        <v>93376</v>
      </c>
    </row>
    <row r="37" spans="1:9" s="8" customFormat="1">
      <c r="A37" s="15"/>
      <c r="B37" s="17"/>
      <c r="C37" s="20"/>
      <c r="D37" s="32" t="s">
        <v>26</v>
      </c>
      <c r="E37" s="19">
        <v>16296</v>
      </c>
      <c r="F37" s="286">
        <v>22363</v>
      </c>
      <c r="G37" s="286">
        <v>28718</v>
      </c>
      <c r="H37" s="286">
        <v>34302</v>
      </c>
      <c r="I37" s="286">
        <v>35534</v>
      </c>
    </row>
    <row r="38" spans="1:9" s="8" customFormat="1">
      <c r="A38" s="15"/>
      <c r="B38" s="17"/>
      <c r="C38" s="20"/>
      <c r="D38" s="23" t="s">
        <v>27</v>
      </c>
      <c r="E38" s="33">
        <v>227</v>
      </c>
      <c r="F38" s="33">
        <v>791</v>
      </c>
      <c r="G38" s="33">
        <v>1249</v>
      </c>
      <c r="H38" s="33">
        <v>1572</v>
      </c>
      <c r="I38" s="33">
        <v>2526</v>
      </c>
    </row>
    <row r="39" spans="1:9" s="8" customFormat="1">
      <c r="A39" s="15"/>
      <c r="B39" s="17"/>
      <c r="C39" s="20" t="s">
        <v>14</v>
      </c>
      <c r="D39" s="18" t="s">
        <v>28</v>
      </c>
      <c r="E39" s="22"/>
      <c r="F39" s="285"/>
      <c r="G39" s="285"/>
      <c r="H39" s="285"/>
      <c r="I39" s="285"/>
    </row>
    <row r="40" spans="1:9" s="8" customFormat="1">
      <c r="A40" s="15"/>
      <c r="B40" s="17"/>
      <c r="C40" s="17"/>
      <c r="D40" s="32" t="s">
        <v>24</v>
      </c>
      <c r="E40" s="19">
        <v>21207</v>
      </c>
      <c r="F40" s="286">
        <v>22019</v>
      </c>
      <c r="G40" s="286">
        <v>22637</v>
      </c>
      <c r="H40" s="286">
        <v>21207</v>
      </c>
      <c r="I40" s="286">
        <v>20044</v>
      </c>
    </row>
    <row r="41" spans="1:9" s="8" customFormat="1">
      <c r="A41" s="15"/>
      <c r="B41" s="17"/>
      <c r="C41" s="17"/>
      <c r="D41" s="32" t="s">
        <v>25</v>
      </c>
      <c r="E41" s="19">
        <v>102082</v>
      </c>
      <c r="F41" s="286">
        <v>99906</v>
      </c>
      <c r="G41" s="286">
        <v>96727</v>
      </c>
      <c r="H41" s="286">
        <v>91225</v>
      </c>
      <c r="I41" s="286">
        <v>89599</v>
      </c>
    </row>
    <row r="42" spans="1:9" s="8" customFormat="1">
      <c r="A42" s="15"/>
      <c r="B42" s="17"/>
      <c r="C42" s="17"/>
      <c r="D42" s="32" t="s">
        <v>26</v>
      </c>
      <c r="E42" s="19">
        <v>20229</v>
      </c>
      <c r="F42" s="286">
        <v>25646</v>
      </c>
      <c r="G42" s="286">
        <v>33207</v>
      </c>
      <c r="H42" s="286">
        <v>40698</v>
      </c>
      <c r="I42" s="286">
        <v>43998</v>
      </c>
    </row>
    <row r="43" spans="1:9" s="8" customFormat="1">
      <c r="A43" s="15"/>
      <c r="B43" s="17"/>
      <c r="C43" s="17"/>
      <c r="D43" s="23" t="s">
        <v>27</v>
      </c>
      <c r="E43" s="33">
        <v>77</v>
      </c>
      <c r="F43" s="33">
        <v>499</v>
      </c>
      <c r="G43" s="33">
        <v>233</v>
      </c>
      <c r="H43" s="33">
        <v>1423</v>
      </c>
      <c r="I43" s="33">
        <v>2720</v>
      </c>
    </row>
    <row r="44" spans="1:9" s="8" customFormat="1">
      <c r="A44" s="15"/>
      <c r="B44" s="17" t="s">
        <v>29</v>
      </c>
      <c r="C44" s="17"/>
      <c r="D44" s="18"/>
      <c r="E44" s="285"/>
      <c r="F44" s="285"/>
      <c r="G44" s="285"/>
      <c r="H44" s="285"/>
      <c r="I44" s="285"/>
    </row>
    <row r="45" spans="1:9" s="8" customFormat="1">
      <c r="A45" s="15"/>
      <c r="B45" s="17"/>
      <c r="C45" s="17"/>
      <c r="D45" s="32" t="s">
        <v>24</v>
      </c>
      <c r="E45" s="288">
        <v>15.2</v>
      </c>
      <c r="F45" s="288">
        <v>15.2</v>
      </c>
      <c r="G45" s="288">
        <v>15.14</v>
      </c>
      <c r="H45" s="288">
        <v>14.3</v>
      </c>
      <c r="I45" s="288">
        <v>13.5</v>
      </c>
    </row>
    <row r="46" spans="1:9" s="8" customFormat="1">
      <c r="A46" s="15"/>
      <c r="B46" s="17"/>
      <c r="C46" s="17"/>
      <c r="D46" s="32" t="s">
        <v>25</v>
      </c>
      <c r="E46" s="288">
        <v>72</v>
      </c>
      <c r="F46" s="288">
        <v>68.099999999999994</v>
      </c>
      <c r="G46" s="288">
        <v>64.5</v>
      </c>
      <c r="H46" s="288">
        <v>61</v>
      </c>
      <c r="I46" s="288">
        <v>60.3</v>
      </c>
    </row>
    <row r="47" spans="1:9" s="8" customFormat="1">
      <c r="A47" s="15"/>
      <c r="B47" s="17"/>
      <c r="C47" s="17"/>
      <c r="D47" s="32" t="s">
        <v>26</v>
      </c>
      <c r="E47" s="288">
        <v>12.7</v>
      </c>
      <c r="F47" s="288">
        <v>16.2</v>
      </c>
      <c r="G47" s="288">
        <v>20.36</v>
      </c>
      <c r="H47" s="288">
        <v>24.7</v>
      </c>
      <c r="I47" s="288">
        <v>26.2</v>
      </c>
    </row>
    <row r="48" spans="1:9" s="8" customFormat="1">
      <c r="A48" s="15"/>
      <c r="B48" s="17"/>
      <c r="C48" s="17"/>
      <c r="D48" s="32"/>
      <c r="E48" s="288"/>
      <c r="F48" s="288"/>
      <c r="G48" s="288"/>
      <c r="H48" s="288"/>
      <c r="I48" s="288"/>
    </row>
    <row r="49" spans="1:9" s="8" customFormat="1">
      <c r="A49" s="15"/>
      <c r="B49" s="17" t="s">
        <v>30</v>
      </c>
      <c r="C49" s="17"/>
      <c r="D49" s="18"/>
      <c r="E49" s="288">
        <f>E30/E31*100</f>
        <v>21.096850827128659</v>
      </c>
      <c r="F49" s="288">
        <f>F30/F31*100</f>
        <v>22.302433118996586</v>
      </c>
      <c r="G49" s="288">
        <f>G30/G31*100</f>
        <v>23.470147351246624</v>
      </c>
      <c r="H49" s="288">
        <f>H30/H31*100</f>
        <v>23.359173405599162</v>
      </c>
      <c r="I49" s="288">
        <f>I30/I31*100</f>
        <v>22.36808307145785</v>
      </c>
    </row>
    <row r="50" spans="1:9" s="8" customFormat="1">
      <c r="A50" s="15"/>
      <c r="B50" s="16" t="s">
        <v>31</v>
      </c>
      <c r="C50" s="17"/>
      <c r="D50" s="18"/>
      <c r="E50" s="288">
        <f>E32/E31*100</f>
        <v>17.636237216444069</v>
      </c>
      <c r="F50" s="288">
        <f>F32/F31*100</f>
        <v>23.819659442724458</v>
      </c>
      <c r="G50" s="288">
        <f>G32/G31*100</f>
        <v>31.573446183653697</v>
      </c>
      <c r="H50" s="288">
        <f>H32/H31*100</f>
        <v>40.48757841094352</v>
      </c>
      <c r="I50" s="288">
        <f>I32/I31*100</f>
        <v>43.466047274217786</v>
      </c>
    </row>
    <row r="51" spans="1:9" s="8" customFormat="1">
      <c r="A51" s="15"/>
      <c r="B51" s="16" t="s">
        <v>32</v>
      </c>
      <c r="C51" s="17"/>
      <c r="D51" s="18"/>
      <c r="E51" s="288">
        <f>(E30+E32)/E31*100</f>
        <v>38.733088043572735</v>
      </c>
      <c r="F51" s="288">
        <f>(F30+F32)/F31*100</f>
        <v>46.122092561721047</v>
      </c>
      <c r="G51" s="288">
        <f>(G30+G32)/G31*100</f>
        <v>55.043593534900324</v>
      </c>
      <c r="H51" s="288">
        <f>(H30+H32)/H31*100</f>
        <v>63.846751816542678</v>
      </c>
      <c r="I51" s="288">
        <f>(I30+I32)/I31*100</f>
        <v>65.834130345675632</v>
      </c>
    </row>
    <row r="52" spans="1:9" s="8" customFormat="1">
      <c r="A52" s="15"/>
      <c r="B52" s="16" t="s">
        <v>33</v>
      </c>
      <c r="C52" s="17"/>
      <c r="D52" s="18"/>
      <c r="E52" s="288">
        <f>E32/E30*100</f>
        <v>83.596539412249385</v>
      </c>
      <c r="F52" s="288">
        <f>F32/F30*100</f>
        <v>106.80296322662454</v>
      </c>
      <c r="G52" s="288">
        <f>G32/G30*100</f>
        <v>134.52598192561695</v>
      </c>
      <c r="H52" s="288">
        <f>H32/H30*100</f>
        <v>173.32624621571028</v>
      </c>
      <c r="I52" s="288">
        <f>I32/I30*100</f>
        <v>194.32173573103989</v>
      </c>
    </row>
    <row r="53" spans="1:9" s="8" customFormat="1">
      <c r="A53" s="15"/>
      <c r="B53" s="16"/>
      <c r="C53" s="17"/>
      <c r="D53" s="18"/>
      <c r="E53" s="288"/>
      <c r="F53" s="288"/>
      <c r="G53" s="288"/>
      <c r="H53" s="288"/>
      <c r="I53" s="288"/>
    </row>
    <row r="54" spans="1:9" s="8" customFormat="1">
      <c r="A54" s="15"/>
      <c r="B54" s="389" t="s">
        <v>34</v>
      </c>
      <c r="C54" s="390"/>
      <c r="D54" s="391"/>
      <c r="E54" s="288">
        <v>39.4</v>
      </c>
      <c r="F54" s="288">
        <v>41.2</v>
      </c>
      <c r="G54" s="288">
        <v>42.72</v>
      </c>
      <c r="H54" s="288">
        <v>44.4</v>
      </c>
      <c r="I54" s="288">
        <v>45.8</v>
      </c>
    </row>
    <row r="55" spans="1:9" s="8" customFormat="1">
      <c r="A55" s="34"/>
      <c r="B55" s="35"/>
      <c r="C55" s="35"/>
      <c r="D55" s="36"/>
      <c r="E55" s="13"/>
      <c r="F55" s="13"/>
      <c r="G55" s="13"/>
      <c r="H55" s="13"/>
      <c r="I55" s="13"/>
    </row>
    <row r="56" spans="1:9" s="8" customFormat="1"/>
    <row r="57" spans="1:9" s="8" customFormat="1">
      <c r="B57" s="8" t="s">
        <v>35</v>
      </c>
    </row>
    <row r="58" spans="1:9" s="8" customFormat="1"/>
    <row r="59" spans="1:9" s="8" customFormat="1"/>
    <row r="60" spans="1:9" s="8" customFormat="1"/>
    <row r="61" spans="1:9" s="8" customFormat="1"/>
    <row r="62" spans="1:9" s="8" customFormat="1"/>
  </sheetData>
  <mergeCells count="9">
    <mergeCell ref="B21:D21"/>
    <mergeCell ref="C29:D29"/>
    <mergeCell ref="B54:D54"/>
    <mergeCell ref="A1:I1"/>
    <mergeCell ref="A4:D4"/>
    <mergeCell ref="A5:D5"/>
    <mergeCell ref="C8:D8"/>
    <mergeCell ref="C13:D13"/>
    <mergeCell ref="B19:D19"/>
  </mergeCells>
  <phoneticPr fontId="2"/>
  <printOptions gridLinesSet="0"/>
  <pageMargins left="0.78740157480314965" right="0.39370078740157483" top="0.98425196850393704" bottom="0.19685039370078741" header="0.51181102362204722" footer="0.59055118110236227"/>
  <pageSetup paperSize="9" scale="75" firstPageNumber="14" orientation="portrait" useFirstPageNumber="1"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37"/>
  <sheetViews>
    <sheetView zoomScaleNormal="100" workbookViewId="0">
      <selection activeCell="D8" sqref="D8"/>
    </sheetView>
  </sheetViews>
  <sheetFormatPr defaultRowHeight="13.5"/>
  <cols>
    <col min="1" max="1" width="9" style="291"/>
    <col min="2" max="2" width="3.125" style="291" bestFit="1" customWidth="1"/>
    <col min="3" max="5" width="10" style="291" customWidth="1"/>
    <col min="6" max="6" width="9" style="291"/>
    <col min="7" max="7" width="3.125" style="291" customWidth="1"/>
    <col min="8" max="10" width="10" style="291" customWidth="1"/>
    <col min="11" max="16384" width="9" style="291"/>
  </cols>
  <sheetData>
    <row r="1" spans="1:10" ht="17.25">
      <c r="A1" s="407" t="s">
        <v>36</v>
      </c>
      <c r="B1" s="408"/>
      <c r="C1" s="408"/>
      <c r="D1" s="408"/>
      <c r="E1" s="408"/>
      <c r="F1" s="408"/>
      <c r="G1" s="408"/>
      <c r="H1" s="408"/>
      <c r="I1" s="408"/>
      <c r="J1" s="408"/>
    </row>
    <row r="2" spans="1:10">
      <c r="A2" s="292"/>
      <c r="B2" s="292"/>
      <c r="C2" s="293"/>
      <c r="D2" s="294"/>
      <c r="E2" s="295"/>
      <c r="F2" s="292"/>
      <c r="G2" s="292"/>
      <c r="H2" s="293"/>
      <c r="I2" s="409" t="s">
        <v>37</v>
      </c>
      <c r="J2" s="410"/>
    </row>
    <row r="3" spans="1:10" ht="8.25" customHeight="1">
      <c r="A3" s="296"/>
      <c r="B3" s="297"/>
      <c r="C3" s="298"/>
      <c r="D3" s="299"/>
      <c r="E3" s="299"/>
      <c r="F3" s="297"/>
      <c r="G3" s="297"/>
      <c r="H3" s="298"/>
      <c r="I3" s="299"/>
      <c r="J3" s="299"/>
    </row>
    <row r="4" spans="1:10">
      <c r="A4" s="411" t="s">
        <v>38</v>
      </c>
      <c r="B4" s="412"/>
      <c r="C4" s="300" t="s">
        <v>39</v>
      </c>
      <c r="D4" s="301" t="s">
        <v>13</v>
      </c>
      <c r="E4" s="301" t="s">
        <v>14</v>
      </c>
      <c r="F4" s="411" t="s">
        <v>38</v>
      </c>
      <c r="G4" s="412"/>
      <c r="H4" s="300" t="s">
        <v>39</v>
      </c>
      <c r="I4" s="301" t="s">
        <v>13</v>
      </c>
      <c r="J4" s="301" t="s">
        <v>14</v>
      </c>
    </row>
    <row r="5" spans="1:10" ht="8.25" customHeight="1">
      <c r="A5" s="302"/>
      <c r="B5" s="303"/>
      <c r="C5" s="304"/>
      <c r="D5" s="305"/>
      <c r="E5" s="305"/>
      <c r="F5" s="303"/>
      <c r="G5" s="303"/>
      <c r="H5" s="304"/>
      <c r="I5" s="305"/>
      <c r="J5" s="305"/>
    </row>
    <row r="6" spans="1:10">
      <c r="A6" s="306" t="s">
        <v>40</v>
      </c>
      <c r="B6" s="307"/>
      <c r="C6" s="308">
        <f>C8+C16+C24+C32+C40+C48+C64+C72+C80+C88+C96+C104+H82+H80+H72+H64+H48+H40+H32+H24+H16+H8</f>
        <v>308681</v>
      </c>
      <c r="D6" s="309">
        <f>D8+D16+D24+D32+D40+D48+D64+D72+D80+D88+D96+D104+I82+I80+I72+I64+I48+I40+I32+I24+I16+I8</f>
        <v>152320</v>
      </c>
      <c r="E6" s="309">
        <f>E8+E16+E24+E32+E40+E48+E64+E72+E80+E88+E96+E104+J82+J80+J72+J64+J48+J40+J32+J24+J16+J8</f>
        <v>156361</v>
      </c>
      <c r="F6" s="310"/>
      <c r="G6" s="311"/>
      <c r="H6" s="312"/>
      <c r="I6" s="313"/>
      <c r="J6" s="314"/>
    </row>
    <row r="7" spans="1:10">
      <c r="A7" s="315"/>
      <c r="B7" s="316"/>
      <c r="C7" s="317"/>
      <c r="D7" s="318"/>
      <c r="E7" s="319"/>
      <c r="F7" s="320"/>
      <c r="G7" s="321"/>
      <c r="H7" s="317"/>
      <c r="I7" s="318"/>
      <c r="J7" s="319"/>
    </row>
    <row r="8" spans="1:10">
      <c r="A8" s="322" t="s">
        <v>41</v>
      </c>
      <c r="B8" s="323" t="s">
        <v>42</v>
      </c>
      <c r="C8" s="324">
        <f>SUM(C10:C14)</f>
        <v>12435</v>
      </c>
      <c r="D8" s="325">
        <f>SUM(D10:D14)</f>
        <v>6355</v>
      </c>
      <c r="E8" s="325">
        <f>SUM(E10:E14)</f>
        <v>6080</v>
      </c>
      <c r="F8" s="322" t="s">
        <v>43</v>
      </c>
      <c r="G8" s="323" t="s">
        <v>44</v>
      </c>
      <c r="H8" s="324">
        <f>SUM(H10:H14)</f>
        <v>16246</v>
      </c>
      <c r="I8" s="325">
        <f>SUM(I10:I14)</f>
        <v>8545</v>
      </c>
      <c r="J8" s="326">
        <f>SUM(J10:J14)</f>
        <v>7701</v>
      </c>
    </row>
    <row r="9" spans="1:10">
      <c r="A9" s="315"/>
      <c r="B9" s="316"/>
      <c r="C9" s="317"/>
      <c r="D9" s="318"/>
      <c r="E9" s="319"/>
      <c r="F9" s="315"/>
      <c r="G9" s="316"/>
      <c r="H9" s="327"/>
      <c r="I9" s="328"/>
      <c r="J9" s="329"/>
    </row>
    <row r="10" spans="1:10">
      <c r="A10" s="315" t="s">
        <v>45</v>
      </c>
      <c r="B10" s="316"/>
      <c r="C10" s="324">
        <v>2335</v>
      </c>
      <c r="D10" s="325">
        <v>1155</v>
      </c>
      <c r="E10" s="326">
        <v>1180</v>
      </c>
      <c r="F10" s="315" t="s">
        <v>46</v>
      </c>
      <c r="G10" s="316"/>
      <c r="H10" s="324">
        <v>3022</v>
      </c>
      <c r="I10" s="325">
        <v>1617</v>
      </c>
      <c r="J10" s="326">
        <v>1405</v>
      </c>
    </row>
    <row r="11" spans="1:10">
      <c r="A11" s="315" t="s">
        <v>47</v>
      </c>
      <c r="B11" s="316"/>
      <c r="C11" s="324">
        <v>2383</v>
      </c>
      <c r="D11" s="325">
        <v>1267</v>
      </c>
      <c r="E11" s="326">
        <v>1116</v>
      </c>
      <c r="F11" s="315" t="s">
        <v>48</v>
      </c>
      <c r="G11" s="316"/>
      <c r="H11" s="324">
        <v>3086</v>
      </c>
      <c r="I11" s="325">
        <v>1610</v>
      </c>
      <c r="J11" s="326">
        <v>1476</v>
      </c>
    </row>
    <row r="12" spans="1:10">
      <c r="A12" s="315" t="s">
        <v>49</v>
      </c>
      <c r="B12" s="316"/>
      <c r="C12" s="324">
        <v>2502</v>
      </c>
      <c r="D12" s="325">
        <v>1260</v>
      </c>
      <c r="E12" s="326">
        <v>1242</v>
      </c>
      <c r="F12" s="315" t="s">
        <v>50</v>
      </c>
      <c r="G12" s="316"/>
      <c r="H12" s="324">
        <v>3321</v>
      </c>
      <c r="I12" s="325">
        <v>1788</v>
      </c>
      <c r="J12" s="326">
        <v>1533</v>
      </c>
    </row>
    <row r="13" spans="1:10">
      <c r="A13" s="315" t="s">
        <v>51</v>
      </c>
      <c r="B13" s="316"/>
      <c r="C13" s="324">
        <v>2529</v>
      </c>
      <c r="D13" s="325">
        <v>1309</v>
      </c>
      <c r="E13" s="326">
        <v>1220</v>
      </c>
      <c r="F13" s="315" t="s">
        <v>52</v>
      </c>
      <c r="G13" s="316"/>
      <c r="H13" s="324">
        <v>3417</v>
      </c>
      <c r="I13" s="325">
        <v>1793</v>
      </c>
      <c r="J13" s="326">
        <v>1624</v>
      </c>
    </row>
    <row r="14" spans="1:10">
      <c r="A14" s="315" t="s">
        <v>53</v>
      </c>
      <c r="B14" s="316"/>
      <c r="C14" s="324">
        <v>2686</v>
      </c>
      <c r="D14" s="325">
        <v>1364</v>
      </c>
      <c r="E14" s="326">
        <v>1322</v>
      </c>
      <c r="F14" s="315" t="s">
        <v>54</v>
      </c>
      <c r="G14" s="316"/>
      <c r="H14" s="324">
        <v>3400</v>
      </c>
      <c r="I14" s="325">
        <v>1737</v>
      </c>
      <c r="J14" s="326">
        <v>1663</v>
      </c>
    </row>
    <row r="15" spans="1:10">
      <c r="A15" s="315"/>
      <c r="B15" s="316"/>
      <c r="C15" s="327"/>
      <c r="D15" s="328"/>
      <c r="E15" s="329"/>
      <c r="F15" s="315"/>
      <c r="G15" s="316"/>
      <c r="H15" s="327"/>
      <c r="I15" s="328"/>
      <c r="J15" s="329"/>
    </row>
    <row r="16" spans="1:10">
      <c r="A16" s="322" t="s">
        <v>55</v>
      </c>
      <c r="B16" s="316"/>
      <c r="C16" s="324">
        <f>SUM(C18:C22)</f>
        <v>13861</v>
      </c>
      <c r="D16" s="325">
        <f>SUM(D18:D22)</f>
        <v>7061</v>
      </c>
      <c r="E16" s="325">
        <f>SUM(E18:E22)</f>
        <v>6800</v>
      </c>
      <c r="F16" s="322" t="s">
        <v>56</v>
      </c>
      <c r="G16" s="316"/>
      <c r="H16" s="324">
        <f>SUM(H18:H22)</f>
        <v>17862</v>
      </c>
      <c r="I16" s="325">
        <f>SUM(I18:I22)</f>
        <v>9133</v>
      </c>
      <c r="J16" s="326">
        <f>SUM(J18:J22)</f>
        <v>8729</v>
      </c>
    </row>
    <row r="17" spans="1:10">
      <c r="A17" s="315"/>
      <c r="B17" s="316"/>
      <c r="C17" s="327"/>
      <c r="D17" s="328"/>
      <c r="E17" s="329"/>
      <c r="F17" s="315"/>
      <c r="G17" s="316"/>
      <c r="H17" s="327"/>
      <c r="I17" s="328"/>
      <c r="J17" s="329"/>
    </row>
    <row r="18" spans="1:10">
      <c r="A18" s="315" t="s">
        <v>57</v>
      </c>
      <c r="B18" s="316"/>
      <c r="C18" s="324">
        <v>2732</v>
      </c>
      <c r="D18" s="325">
        <v>1384</v>
      </c>
      <c r="E18" s="326">
        <v>1348</v>
      </c>
      <c r="F18" s="315" t="s">
        <v>58</v>
      </c>
      <c r="G18" s="316"/>
      <c r="H18" s="324">
        <v>3499</v>
      </c>
      <c r="I18" s="325">
        <v>1788</v>
      </c>
      <c r="J18" s="326">
        <v>1711</v>
      </c>
    </row>
    <row r="19" spans="1:10">
      <c r="A19" s="315" t="s">
        <v>59</v>
      </c>
      <c r="B19" s="316"/>
      <c r="C19" s="324">
        <v>2654</v>
      </c>
      <c r="D19" s="325">
        <v>1359</v>
      </c>
      <c r="E19" s="326">
        <v>1295</v>
      </c>
      <c r="F19" s="315" t="s">
        <v>60</v>
      </c>
      <c r="G19" s="316"/>
      <c r="H19" s="324">
        <v>3571</v>
      </c>
      <c r="I19" s="325">
        <v>1832</v>
      </c>
      <c r="J19" s="326">
        <v>1739</v>
      </c>
    </row>
    <row r="20" spans="1:10">
      <c r="A20" s="315" t="s">
        <v>61</v>
      </c>
      <c r="B20" s="316"/>
      <c r="C20" s="324">
        <v>2784</v>
      </c>
      <c r="D20" s="325">
        <v>1385</v>
      </c>
      <c r="E20" s="326">
        <v>1399</v>
      </c>
      <c r="F20" s="315" t="s">
        <v>62</v>
      </c>
      <c r="G20" s="316"/>
      <c r="H20" s="324">
        <v>3596</v>
      </c>
      <c r="I20" s="325">
        <v>1854</v>
      </c>
      <c r="J20" s="326">
        <v>1742</v>
      </c>
    </row>
    <row r="21" spans="1:10">
      <c r="A21" s="315" t="s">
        <v>63</v>
      </c>
      <c r="B21" s="316"/>
      <c r="C21" s="324">
        <v>2815</v>
      </c>
      <c r="D21" s="325">
        <v>1430</v>
      </c>
      <c r="E21" s="326">
        <v>1385</v>
      </c>
      <c r="F21" s="315" t="s">
        <v>64</v>
      </c>
      <c r="G21" s="316"/>
      <c r="H21" s="324">
        <v>3543</v>
      </c>
      <c r="I21" s="325">
        <v>1805</v>
      </c>
      <c r="J21" s="326">
        <v>1738</v>
      </c>
    </row>
    <row r="22" spans="1:10">
      <c r="A22" s="315" t="s">
        <v>65</v>
      </c>
      <c r="B22" s="316"/>
      <c r="C22" s="324">
        <v>2876</v>
      </c>
      <c r="D22" s="325">
        <v>1503</v>
      </c>
      <c r="E22" s="326">
        <v>1373</v>
      </c>
      <c r="F22" s="315" t="s">
        <v>66</v>
      </c>
      <c r="G22" s="316"/>
      <c r="H22" s="324">
        <v>3653</v>
      </c>
      <c r="I22" s="325">
        <v>1854</v>
      </c>
      <c r="J22" s="326">
        <v>1799</v>
      </c>
    </row>
    <row r="23" spans="1:10">
      <c r="A23" s="315"/>
      <c r="B23" s="316"/>
      <c r="C23" s="327"/>
      <c r="D23" s="328"/>
      <c r="E23" s="329"/>
      <c r="F23" s="315"/>
      <c r="G23" s="316"/>
      <c r="H23" s="327"/>
      <c r="I23" s="328"/>
      <c r="J23" s="329"/>
    </row>
    <row r="24" spans="1:10">
      <c r="A24" s="322" t="s">
        <v>67</v>
      </c>
      <c r="B24" s="316"/>
      <c r="C24" s="324">
        <f>SUM(C26:C30)</f>
        <v>14632</v>
      </c>
      <c r="D24" s="325">
        <f>SUM(D26:D30)</f>
        <v>7468</v>
      </c>
      <c r="E24" s="325">
        <f>SUM(E26:E30)</f>
        <v>7164</v>
      </c>
      <c r="F24" s="322" t="s">
        <v>68</v>
      </c>
      <c r="G24" s="316"/>
      <c r="H24" s="324">
        <f>SUM(H26:H30)</f>
        <v>21568</v>
      </c>
      <c r="I24" s="325">
        <f>SUM(I26:I30)</f>
        <v>10998</v>
      </c>
      <c r="J24" s="326">
        <f>SUM(J26:J30)</f>
        <v>10570</v>
      </c>
    </row>
    <row r="25" spans="1:10">
      <c r="A25" s="315"/>
      <c r="B25" s="316"/>
      <c r="C25" s="327"/>
      <c r="D25" s="328"/>
      <c r="E25" s="329"/>
      <c r="F25" s="315"/>
      <c r="G25" s="316"/>
      <c r="H25" s="327"/>
      <c r="I25" s="328"/>
      <c r="J25" s="329"/>
    </row>
    <row r="26" spans="1:10">
      <c r="A26" s="315" t="s">
        <v>69</v>
      </c>
      <c r="B26" s="316"/>
      <c r="C26" s="324">
        <v>2984</v>
      </c>
      <c r="D26" s="325">
        <v>1565</v>
      </c>
      <c r="E26" s="326">
        <v>1419</v>
      </c>
      <c r="F26" s="315" t="s">
        <v>70</v>
      </c>
      <c r="G26" s="316"/>
      <c r="H26" s="324">
        <v>3943</v>
      </c>
      <c r="I26" s="325">
        <v>2005</v>
      </c>
      <c r="J26" s="326">
        <v>1938</v>
      </c>
    </row>
    <row r="27" spans="1:10">
      <c r="A27" s="315" t="s">
        <v>71</v>
      </c>
      <c r="B27" s="316"/>
      <c r="C27" s="324">
        <v>2839</v>
      </c>
      <c r="D27" s="325">
        <v>1394</v>
      </c>
      <c r="E27" s="326">
        <v>1445</v>
      </c>
      <c r="F27" s="315" t="s">
        <v>72</v>
      </c>
      <c r="G27" s="316"/>
      <c r="H27" s="324">
        <v>4131</v>
      </c>
      <c r="I27" s="325">
        <v>2091</v>
      </c>
      <c r="J27" s="326">
        <v>2040</v>
      </c>
    </row>
    <row r="28" spans="1:10">
      <c r="A28" s="315" t="s">
        <v>73</v>
      </c>
      <c r="B28" s="316"/>
      <c r="C28" s="324">
        <v>2968</v>
      </c>
      <c r="D28" s="325">
        <v>1491</v>
      </c>
      <c r="E28" s="326">
        <v>1477</v>
      </c>
      <c r="F28" s="315" t="s">
        <v>74</v>
      </c>
      <c r="G28" s="316"/>
      <c r="H28" s="324">
        <v>4169</v>
      </c>
      <c r="I28" s="325">
        <v>2161</v>
      </c>
      <c r="J28" s="326">
        <v>2008</v>
      </c>
    </row>
    <row r="29" spans="1:10">
      <c r="A29" s="315" t="s">
        <v>75</v>
      </c>
      <c r="B29" s="316"/>
      <c r="C29" s="324">
        <v>2948</v>
      </c>
      <c r="D29" s="325">
        <v>1524</v>
      </c>
      <c r="E29" s="326">
        <v>1424</v>
      </c>
      <c r="F29" s="315" t="s">
        <v>76</v>
      </c>
      <c r="G29" s="316"/>
      <c r="H29" s="324">
        <v>4595</v>
      </c>
      <c r="I29" s="325">
        <v>2362</v>
      </c>
      <c r="J29" s="326">
        <v>2233</v>
      </c>
    </row>
    <row r="30" spans="1:10">
      <c r="A30" s="315" t="s">
        <v>77</v>
      </c>
      <c r="B30" s="316"/>
      <c r="C30" s="324">
        <v>2893</v>
      </c>
      <c r="D30" s="325">
        <v>1494</v>
      </c>
      <c r="E30" s="326">
        <v>1399</v>
      </c>
      <c r="F30" s="315" t="s">
        <v>78</v>
      </c>
      <c r="G30" s="316"/>
      <c r="H30" s="324">
        <v>4730</v>
      </c>
      <c r="I30" s="325">
        <v>2379</v>
      </c>
      <c r="J30" s="326">
        <v>2351</v>
      </c>
    </row>
    <row r="31" spans="1:10">
      <c r="A31" s="315"/>
      <c r="B31" s="316"/>
      <c r="C31" s="327"/>
      <c r="D31" s="328"/>
      <c r="E31" s="329"/>
      <c r="F31" s="315"/>
      <c r="G31" s="316"/>
      <c r="H31" s="327"/>
      <c r="I31" s="328"/>
      <c r="J31" s="329"/>
    </row>
    <row r="32" spans="1:10">
      <c r="A32" s="322" t="s">
        <v>79</v>
      </c>
      <c r="B32" s="316"/>
      <c r="C32" s="324">
        <f>SUM(C34:C38)</f>
        <v>15580</v>
      </c>
      <c r="D32" s="325">
        <f>SUM(D34:D38)</f>
        <v>7961</v>
      </c>
      <c r="E32" s="325">
        <f>SUM(E34:E38)</f>
        <v>7619</v>
      </c>
      <c r="F32" s="322" t="s">
        <v>80</v>
      </c>
      <c r="G32" s="316"/>
      <c r="H32" s="324">
        <f>SUM(H34:H38)</f>
        <v>26528</v>
      </c>
      <c r="I32" s="325">
        <f>SUM(I34:I38)</f>
        <v>13489</v>
      </c>
      <c r="J32" s="326">
        <f>SUM(J34:J38)</f>
        <v>13039</v>
      </c>
    </row>
    <row r="33" spans="1:10">
      <c r="A33" s="315"/>
      <c r="B33" s="316"/>
      <c r="C33" s="327"/>
      <c r="D33" s="328"/>
      <c r="E33" s="329"/>
      <c r="F33" s="315"/>
      <c r="G33" s="316"/>
      <c r="H33" s="327"/>
      <c r="I33" s="328"/>
      <c r="J33" s="329"/>
    </row>
    <row r="34" spans="1:10">
      <c r="A34" s="315" t="s">
        <v>81</v>
      </c>
      <c r="B34" s="316"/>
      <c r="C34" s="324">
        <v>2946</v>
      </c>
      <c r="D34" s="325">
        <v>1506</v>
      </c>
      <c r="E34" s="326">
        <v>1440</v>
      </c>
      <c r="F34" s="315" t="s">
        <v>82</v>
      </c>
      <c r="G34" s="316"/>
      <c r="H34" s="324">
        <v>4958</v>
      </c>
      <c r="I34" s="325">
        <v>2435</v>
      </c>
      <c r="J34" s="326">
        <v>2523</v>
      </c>
    </row>
    <row r="35" spans="1:10">
      <c r="A35" s="315" t="s">
        <v>83</v>
      </c>
      <c r="B35" s="316"/>
      <c r="C35" s="324">
        <v>3059</v>
      </c>
      <c r="D35" s="325">
        <v>1529</v>
      </c>
      <c r="E35" s="326">
        <v>1530</v>
      </c>
      <c r="F35" s="315" t="s">
        <v>84</v>
      </c>
      <c r="G35" s="316"/>
      <c r="H35" s="324">
        <v>5393</v>
      </c>
      <c r="I35" s="325">
        <v>2761</v>
      </c>
      <c r="J35" s="326">
        <v>2632</v>
      </c>
    </row>
    <row r="36" spans="1:10">
      <c r="A36" s="315" t="s">
        <v>85</v>
      </c>
      <c r="B36" s="316"/>
      <c r="C36" s="324">
        <v>3124</v>
      </c>
      <c r="D36" s="325">
        <v>1586</v>
      </c>
      <c r="E36" s="326">
        <v>1538</v>
      </c>
      <c r="F36" s="315" t="s">
        <v>86</v>
      </c>
      <c r="G36" s="316"/>
      <c r="H36" s="324">
        <v>5420</v>
      </c>
      <c r="I36" s="325">
        <v>2752</v>
      </c>
      <c r="J36" s="326">
        <v>2668</v>
      </c>
    </row>
    <row r="37" spans="1:10">
      <c r="A37" s="315" t="s">
        <v>87</v>
      </c>
      <c r="B37" s="316"/>
      <c r="C37" s="324">
        <v>3193</v>
      </c>
      <c r="D37" s="325">
        <v>1643</v>
      </c>
      <c r="E37" s="326">
        <v>1550</v>
      </c>
      <c r="F37" s="315" t="s">
        <v>88</v>
      </c>
      <c r="G37" s="316"/>
      <c r="H37" s="324">
        <v>5507</v>
      </c>
      <c r="I37" s="325">
        <v>2851</v>
      </c>
      <c r="J37" s="326">
        <v>2656</v>
      </c>
    </row>
    <row r="38" spans="1:10">
      <c r="A38" s="315" t="s">
        <v>89</v>
      </c>
      <c r="B38" s="316"/>
      <c r="C38" s="324">
        <v>3258</v>
      </c>
      <c r="D38" s="325">
        <v>1697</v>
      </c>
      <c r="E38" s="326">
        <v>1561</v>
      </c>
      <c r="F38" s="315" t="s">
        <v>90</v>
      </c>
      <c r="G38" s="316"/>
      <c r="H38" s="324">
        <v>5250</v>
      </c>
      <c r="I38" s="325">
        <v>2690</v>
      </c>
      <c r="J38" s="326">
        <v>2560</v>
      </c>
    </row>
    <row r="39" spans="1:10">
      <c r="A39" s="315"/>
      <c r="B39" s="316"/>
      <c r="C39" s="327"/>
      <c r="D39" s="328"/>
      <c r="E39" s="329"/>
      <c r="F39" s="315"/>
      <c r="G39" s="316"/>
      <c r="H39" s="327"/>
      <c r="I39" s="328"/>
      <c r="J39" s="329"/>
    </row>
    <row r="40" spans="1:10">
      <c r="A40" s="322" t="s">
        <v>91</v>
      </c>
      <c r="B40" s="316"/>
      <c r="C40" s="324">
        <f>SUM(C42:C46)</f>
        <v>15769</v>
      </c>
      <c r="D40" s="325">
        <f>SUM(D42:D46)</f>
        <v>8071</v>
      </c>
      <c r="E40" s="325">
        <f>SUM(E42:E46)</f>
        <v>7698</v>
      </c>
      <c r="F40" s="322" t="s">
        <v>92</v>
      </c>
      <c r="G40" s="316"/>
      <c r="H40" s="324">
        <f>SUM(H42:H46)</f>
        <v>21915</v>
      </c>
      <c r="I40" s="325">
        <f>SUM(I42:I46)</f>
        <v>11244</v>
      </c>
      <c r="J40" s="326">
        <f>SUM(J42:J46)</f>
        <v>10671</v>
      </c>
    </row>
    <row r="41" spans="1:10">
      <c r="A41" s="315"/>
      <c r="B41" s="316"/>
      <c r="C41" s="327"/>
      <c r="D41" s="328"/>
      <c r="E41" s="329"/>
      <c r="F41" s="315"/>
      <c r="G41" s="316"/>
      <c r="H41" s="327"/>
      <c r="I41" s="328"/>
      <c r="J41" s="329"/>
    </row>
    <row r="42" spans="1:10">
      <c r="A42" s="315" t="s">
        <v>93</v>
      </c>
      <c r="B42" s="316"/>
      <c r="C42" s="324">
        <v>3358</v>
      </c>
      <c r="D42" s="325">
        <v>1748</v>
      </c>
      <c r="E42" s="326">
        <v>1610</v>
      </c>
      <c r="F42" s="315" t="s">
        <v>94</v>
      </c>
      <c r="G42" s="316"/>
      <c r="H42" s="324">
        <v>5022</v>
      </c>
      <c r="I42" s="325">
        <v>2607</v>
      </c>
      <c r="J42" s="326">
        <v>2415</v>
      </c>
    </row>
    <row r="43" spans="1:10">
      <c r="A43" s="315" t="s">
        <v>95</v>
      </c>
      <c r="B43" s="316"/>
      <c r="C43" s="324">
        <v>3238</v>
      </c>
      <c r="D43" s="325">
        <v>1689</v>
      </c>
      <c r="E43" s="326">
        <v>1549</v>
      </c>
      <c r="F43" s="315" t="s">
        <v>96</v>
      </c>
      <c r="G43" s="316"/>
      <c r="H43" s="324">
        <v>4720</v>
      </c>
      <c r="I43" s="325">
        <v>2413</v>
      </c>
      <c r="J43" s="326">
        <v>2307</v>
      </c>
    </row>
    <row r="44" spans="1:10">
      <c r="A44" s="315" t="s">
        <v>97</v>
      </c>
      <c r="B44" s="316"/>
      <c r="C44" s="324">
        <v>3153</v>
      </c>
      <c r="D44" s="325">
        <v>1578</v>
      </c>
      <c r="E44" s="326">
        <v>1575</v>
      </c>
      <c r="F44" s="315" t="s">
        <v>98</v>
      </c>
      <c r="G44" s="316"/>
      <c r="H44" s="324">
        <v>4518</v>
      </c>
      <c r="I44" s="325">
        <v>2301</v>
      </c>
      <c r="J44" s="326">
        <v>2217</v>
      </c>
    </row>
    <row r="45" spans="1:10">
      <c r="A45" s="315" t="s">
        <v>99</v>
      </c>
      <c r="B45" s="316"/>
      <c r="C45" s="324">
        <v>2953</v>
      </c>
      <c r="D45" s="325">
        <v>1492</v>
      </c>
      <c r="E45" s="326">
        <v>1461</v>
      </c>
      <c r="F45" s="315" t="s">
        <v>100</v>
      </c>
      <c r="G45" s="316"/>
      <c r="H45" s="324">
        <v>4250</v>
      </c>
      <c r="I45" s="325">
        <v>2184</v>
      </c>
      <c r="J45" s="326">
        <v>2066</v>
      </c>
    </row>
    <row r="46" spans="1:10">
      <c r="A46" s="315" t="s">
        <v>101</v>
      </c>
      <c r="B46" s="316"/>
      <c r="C46" s="324">
        <v>3067</v>
      </c>
      <c r="D46" s="325">
        <v>1564</v>
      </c>
      <c r="E46" s="326">
        <v>1503</v>
      </c>
      <c r="F46" s="315" t="s">
        <v>102</v>
      </c>
      <c r="G46" s="316"/>
      <c r="H46" s="324">
        <v>3405</v>
      </c>
      <c r="I46" s="325">
        <v>1739</v>
      </c>
      <c r="J46" s="326">
        <v>1666</v>
      </c>
    </row>
    <row r="47" spans="1:10">
      <c r="A47" s="315"/>
      <c r="B47" s="316"/>
      <c r="C47" s="327"/>
      <c r="D47" s="328"/>
      <c r="E47" s="329"/>
      <c r="F47" s="315"/>
      <c r="G47" s="316"/>
      <c r="H47" s="330"/>
      <c r="I47" s="328"/>
      <c r="J47" s="329"/>
    </row>
    <row r="48" spans="1:10">
      <c r="A48" s="322" t="s">
        <v>103</v>
      </c>
      <c r="B48" s="316"/>
      <c r="C48" s="324">
        <f>SUM(C50:C54)</f>
        <v>15071</v>
      </c>
      <c r="D48" s="325">
        <f>SUM(D50:D54)</f>
        <v>7761</v>
      </c>
      <c r="E48" s="325">
        <f>SUM(E50:E54)</f>
        <v>7310</v>
      </c>
      <c r="F48" s="322" t="s">
        <v>104</v>
      </c>
      <c r="G48" s="321"/>
      <c r="H48" s="324">
        <f>SUM(H50:H54)</f>
        <v>17676</v>
      </c>
      <c r="I48" s="325">
        <f>SUM(I50:I54)</f>
        <v>8879</v>
      </c>
      <c r="J48" s="326">
        <f>SUM(J50:J54)</f>
        <v>8797</v>
      </c>
    </row>
    <row r="49" spans="1:10">
      <c r="A49" s="315"/>
      <c r="B49" s="316"/>
      <c r="C49" s="327"/>
      <c r="D49" s="328"/>
      <c r="E49" s="329"/>
      <c r="F49" s="315"/>
      <c r="G49" s="316"/>
      <c r="H49" s="327"/>
      <c r="I49" s="328"/>
      <c r="J49" s="329"/>
    </row>
    <row r="50" spans="1:10">
      <c r="A50" s="315" t="s">
        <v>105</v>
      </c>
      <c r="B50" s="316"/>
      <c r="C50" s="324">
        <v>2960</v>
      </c>
      <c r="D50" s="325">
        <v>1507</v>
      </c>
      <c r="E50" s="326">
        <v>1453</v>
      </c>
      <c r="F50" s="315" t="s">
        <v>106</v>
      </c>
      <c r="G50" s="316"/>
      <c r="H50" s="324">
        <v>4118</v>
      </c>
      <c r="I50" s="325">
        <v>2129</v>
      </c>
      <c r="J50" s="326">
        <v>1989</v>
      </c>
    </row>
    <row r="51" spans="1:10">
      <c r="A51" s="315" t="s">
        <v>107</v>
      </c>
      <c r="B51" s="316"/>
      <c r="C51" s="324">
        <v>3005</v>
      </c>
      <c r="D51" s="325">
        <v>1564</v>
      </c>
      <c r="E51" s="326">
        <v>1441</v>
      </c>
      <c r="F51" s="315" t="s">
        <v>108</v>
      </c>
      <c r="G51" s="316"/>
      <c r="H51" s="324">
        <v>3653</v>
      </c>
      <c r="I51" s="325">
        <v>1816</v>
      </c>
      <c r="J51" s="326">
        <v>1837</v>
      </c>
    </row>
    <row r="52" spans="1:10">
      <c r="A52" s="315" t="s">
        <v>109</v>
      </c>
      <c r="B52" s="316"/>
      <c r="C52" s="324">
        <v>3008</v>
      </c>
      <c r="D52" s="325">
        <v>1549</v>
      </c>
      <c r="E52" s="326">
        <v>1459</v>
      </c>
      <c r="F52" s="315" t="s">
        <v>110</v>
      </c>
      <c r="G52" s="316"/>
      <c r="H52" s="324">
        <v>3489</v>
      </c>
      <c r="I52" s="325">
        <v>1770</v>
      </c>
      <c r="J52" s="326">
        <v>1719</v>
      </c>
    </row>
    <row r="53" spans="1:10">
      <c r="A53" s="315" t="s">
        <v>111</v>
      </c>
      <c r="B53" s="316"/>
      <c r="C53" s="324">
        <v>3039</v>
      </c>
      <c r="D53" s="325">
        <v>1596</v>
      </c>
      <c r="E53" s="326">
        <v>1443</v>
      </c>
      <c r="F53" s="315" t="s">
        <v>112</v>
      </c>
      <c r="G53" s="316"/>
      <c r="H53" s="324">
        <v>3331</v>
      </c>
      <c r="I53" s="325">
        <v>1668</v>
      </c>
      <c r="J53" s="326">
        <v>1663</v>
      </c>
    </row>
    <row r="54" spans="1:10">
      <c r="A54" s="331" t="s">
        <v>113</v>
      </c>
      <c r="B54" s="332"/>
      <c r="C54" s="333">
        <v>3059</v>
      </c>
      <c r="D54" s="334">
        <v>1545</v>
      </c>
      <c r="E54" s="335">
        <v>1514</v>
      </c>
      <c r="F54" s="331" t="s">
        <v>114</v>
      </c>
      <c r="G54" s="332"/>
      <c r="H54" s="333">
        <v>3085</v>
      </c>
      <c r="I54" s="334">
        <v>1496</v>
      </c>
      <c r="J54" s="335">
        <v>1589</v>
      </c>
    </row>
    <row r="55" spans="1:10" ht="17.25" customHeight="1">
      <c r="A55" s="336" t="s">
        <v>115</v>
      </c>
      <c r="B55" s="336"/>
      <c r="C55" s="337"/>
      <c r="D55" s="338"/>
      <c r="E55" s="338"/>
      <c r="F55" s="336"/>
      <c r="G55" s="336"/>
      <c r="H55" s="337"/>
      <c r="I55" s="339" t="s">
        <v>116</v>
      </c>
      <c r="J55" s="339" t="s">
        <v>117</v>
      </c>
    </row>
    <row r="56" spans="1:10">
      <c r="A56" s="336" t="s">
        <v>115</v>
      </c>
      <c r="B56" s="336"/>
      <c r="C56" s="337"/>
      <c r="D56" s="338"/>
      <c r="E56" s="338"/>
      <c r="F56" s="336"/>
      <c r="G56" s="336"/>
      <c r="H56" s="337"/>
      <c r="I56" s="338"/>
      <c r="J56" s="339" t="s">
        <v>117</v>
      </c>
    </row>
    <row r="57" spans="1:10" ht="17.25" customHeight="1">
      <c r="A57" s="336"/>
      <c r="B57" s="336"/>
      <c r="C57" s="337"/>
      <c r="D57" s="338"/>
      <c r="E57" s="338"/>
      <c r="F57" s="336"/>
      <c r="G57" s="336"/>
      <c r="H57" s="337"/>
      <c r="I57" s="338"/>
      <c r="J57" s="339"/>
    </row>
    <row r="58" spans="1:10">
      <c r="A58" s="336"/>
      <c r="B58" s="336"/>
      <c r="C58" s="337"/>
      <c r="D58" s="338"/>
      <c r="E58" s="338"/>
      <c r="F58" s="336"/>
      <c r="G58" s="336"/>
      <c r="H58" s="293"/>
      <c r="I58" s="409" t="s">
        <v>37</v>
      </c>
      <c r="J58" s="410"/>
    </row>
    <row r="59" spans="1:10" ht="7.5" customHeight="1">
      <c r="A59" s="296"/>
      <c r="B59" s="297"/>
      <c r="C59" s="298"/>
      <c r="D59" s="299"/>
      <c r="E59" s="299"/>
      <c r="F59" s="297"/>
      <c r="G59" s="297"/>
      <c r="H59" s="298"/>
      <c r="I59" s="299"/>
      <c r="J59" s="299"/>
    </row>
    <row r="60" spans="1:10">
      <c r="A60" s="405" t="s">
        <v>38</v>
      </c>
      <c r="B60" s="400"/>
      <c r="C60" s="340" t="s">
        <v>39</v>
      </c>
      <c r="D60" s="341" t="s">
        <v>13</v>
      </c>
      <c r="E60" s="341" t="s">
        <v>14</v>
      </c>
      <c r="F60" s="405" t="s">
        <v>38</v>
      </c>
      <c r="G60" s="406"/>
      <c r="H60" s="340" t="s">
        <v>39</v>
      </c>
      <c r="I60" s="341" t="s">
        <v>13</v>
      </c>
      <c r="J60" s="341" t="s">
        <v>14</v>
      </c>
    </row>
    <row r="61" spans="1:10" ht="7.5" customHeight="1">
      <c r="A61" s="302"/>
      <c r="B61" s="303"/>
      <c r="C61" s="304"/>
      <c r="D61" s="305"/>
      <c r="E61" s="305"/>
      <c r="F61" s="303"/>
      <c r="G61" s="303"/>
      <c r="H61" s="304"/>
      <c r="I61" s="305"/>
      <c r="J61" s="305"/>
    </row>
    <row r="62" spans="1:10" ht="13.5" customHeight="1">
      <c r="A62" s="342"/>
      <c r="B62" s="343"/>
      <c r="C62" s="344"/>
      <c r="D62" s="345"/>
      <c r="E62" s="346"/>
      <c r="F62" s="347"/>
      <c r="G62" s="343"/>
      <c r="H62" s="344"/>
      <c r="I62" s="345"/>
      <c r="J62" s="346"/>
    </row>
    <row r="63" spans="1:10" ht="13.5" customHeight="1">
      <c r="A63" s="348"/>
      <c r="B63" s="349"/>
      <c r="C63" s="350"/>
      <c r="D63" s="351"/>
      <c r="E63" s="352"/>
      <c r="F63" s="347"/>
      <c r="G63" s="349"/>
      <c r="H63" s="350"/>
      <c r="I63" s="351"/>
      <c r="J63" s="352"/>
    </row>
    <row r="64" spans="1:10">
      <c r="A64" s="322" t="s">
        <v>118</v>
      </c>
      <c r="B64" s="323" t="s">
        <v>42</v>
      </c>
      <c r="C64" s="324">
        <f>SUM(C66:C70)</f>
        <v>14760</v>
      </c>
      <c r="D64" s="325">
        <f>SUM(D66:D70)</f>
        <v>7295</v>
      </c>
      <c r="E64" s="326">
        <f>SUM(E66:E70)</f>
        <v>7465</v>
      </c>
      <c r="F64" s="353" t="s">
        <v>119</v>
      </c>
      <c r="G64" s="323" t="s">
        <v>42</v>
      </c>
      <c r="H64" s="324">
        <f>SUM(H66:H70)</f>
        <v>2867</v>
      </c>
      <c r="I64" s="325">
        <f>SUM(I66:I70)</f>
        <v>831</v>
      </c>
      <c r="J64" s="326">
        <f>SUM(J66:J70)</f>
        <v>2036</v>
      </c>
    </row>
    <row r="65" spans="1:10">
      <c r="A65" s="315"/>
      <c r="B65" s="316"/>
      <c r="C65" s="327"/>
      <c r="D65" s="328"/>
      <c r="E65" s="329"/>
      <c r="F65" s="336"/>
      <c r="G65" s="316"/>
      <c r="H65" s="327"/>
      <c r="I65" s="328"/>
      <c r="J65" s="329"/>
    </row>
    <row r="66" spans="1:10">
      <c r="A66" s="315" t="s">
        <v>120</v>
      </c>
      <c r="B66" s="316"/>
      <c r="C66" s="324">
        <v>3127</v>
      </c>
      <c r="D66" s="325">
        <v>1562</v>
      </c>
      <c r="E66" s="326">
        <v>1565</v>
      </c>
      <c r="F66" s="336" t="s">
        <v>121</v>
      </c>
      <c r="G66" s="316"/>
      <c r="H66" s="324">
        <v>810</v>
      </c>
      <c r="I66" s="325">
        <v>270</v>
      </c>
      <c r="J66" s="326">
        <v>540</v>
      </c>
    </row>
    <row r="67" spans="1:10">
      <c r="A67" s="315" t="s">
        <v>122</v>
      </c>
      <c r="B67" s="316"/>
      <c r="C67" s="324">
        <v>3056</v>
      </c>
      <c r="D67" s="325">
        <v>1502</v>
      </c>
      <c r="E67" s="326">
        <v>1554</v>
      </c>
      <c r="F67" s="336" t="s">
        <v>123</v>
      </c>
      <c r="G67" s="316"/>
      <c r="H67" s="324">
        <v>680</v>
      </c>
      <c r="I67" s="325">
        <v>212</v>
      </c>
      <c r="J67" s="326">
        <v>468</v>
      </c>
    </row>
    <row r="68" spans="1:10">
      <c r="A68" s="315" t="s">
        <v>124</v>
      </c>
      <c r="B68" s="316"/>
      <c r="C68" s="324">
        <v>2866</v>
      </c>
      <c r="D68" s="325">
        <v>1417</v>
      </c>
      <c r="E68" s="326">
        <v>1449</v>
      </c>
      <c r="F68" s="336" t="s">
        <v>125</v>
      </c>
      <c r="G68" s="316"/>
      <c r="H68" s="324">
        <v>566</v>
      </c>
      <c r="I68" s="325">
        <v>155</v>
      </c>
      <c r="J68" s="326">
        <v>411</v>
      </c>
    </row>
    <row r="69" spans="1:10">
      <c r="A69" s="315" t="s">
        <v>126</v>
      </c>
      <c r="B69" s="316"/>
      <c r="C69" s="324">
        <v>2833</v>
      </c>
      <c r="D69" s="325">
        <v>1379</v>
      </c>
      <c r="E69" s="326">
        <v>1454</v>
      </c>
      <c r="F69" s="336" t="s">
        <v>127</v>
      </c>
      <c r="G69" s="316"/>
      <c r="H69" s="324">
        <v>470</v>
      </c>
      <c r="I69" s="325">
        <v>120</v>
      </c>
      <c r="J69" s="326">
        <v>350</v>
      </c>
    </row>
    <row r="70" spans="1:10">
      <c r="A70" s="315" t="s">
        <v>128</v>
      </c>
      <c r="B70" s="316"/>
      <c r="C70" s="324">
        <v>2878</v>
      </c>
      <c r="D70" s="325">
        <v>1435</v>
      </c>
      <c r="E70" s="326">
        <v>1443</v>
      </c>
      <c r="F70" s="336" t="s">
        <v>129</v>
      </c>
      <c r="G70" s="316"/>
      <c r="H70" s="324">
        <v>341</v>
      </c>
      <c r="I70" s="325">
        <v>74</v>
      </c>
      <c r="J70" s="326">
        <v>267</v>
      </c>
    </row>
    <row r="71" spans="1:10">
      <c r="A71" s="315"/>
      <c r="B71" s="316"/>
      <c r="C71" s="327"/>
      <c r="D71" s="328"/>
      <c r="E71" s="329"/>
      <c r="G71" s="321"/>
      <c r="H71" s="317"/>
      <c r="I71" s="318"/>
      <c r="J71" s="319"/>
    </row>
    <row r="72" spans="1:10">
      <c r="A72" s="322" t="s">
        <v>130</v>
      </c>
      <c r="B72" s="316"/>
      <c r="C72" s="324">
        <f>SUM(C74:C78)</f>
        <v>16685</v>
      </c>
      <c r="D72" s="325">
        <f>SUM(D74:D78)</f>
        <v>7788</v>
      </c>
      <c r="E72" s="326">
        <f>SUM(E74:E78)</f>
        <v>8897</v>
      </c>
      <c r="F72" s="353" t="s">
        <v>131</v>
      </c>
      <c r="G72" s="316"/>
      <c r="H72" s="324">
        <f>SUM(H74:H78)</f>
        <v>760</v>
      </c>
      <c r="I72" s="325">
        <f>SUM(I74:I78)</f>
        <v>141</v>
      </c>
      <c r="J72" s="326">
        <f>SUM(J74:J78)</f>
        <v>619</v>
      </c>
    </row>
    <row r="73" spans="1:10">
      <c r="A73" s="315"/>
      <c r="B73" s="316"/>
      <c r="C73" s="327"/>
      <c r="D73" s="328"/>
      <c r="E73" s="329"/>
      <c r="F73" s="336"/>
      <c r="G73" s="316"/>
      <c r="H73" s="327"/>
      <c r="I73" s="328"/>
      <c r="J73" s="329"/>
    </row>
    <row r="74" spans="1:10">
      <c r="A74" s="315" t="s">
        <v>132</v>
      </c>
      <c r="B74" s="316"/>
      <c r="C74" s="324">
        <v>2961</v>
      </c>
      <c r="D74" s="325">
        <v>1410</v>
      </c>
      <c r="E74" s="326">
        <v>1551</v>
      </c>
      <c r="F74" s="336" t="s">
        <v>133</v>
      </c>
      <c r="G74" s="316"/>
      <c r="H74" s="324">
        <v>259</v>
      </c>
      <c r="I74" s="325">
        <v>59</v>
      </c>
      <c r="J74" s="326">
        <v>200</v>
      </c>
    </row>
    <row r="75" spans="1:10">
      <c r="A75" s="315" t="s">
        <v>134</v>
      </c>
      <c r="B75" s="316"/>
      <c r="C75" s="324">
        <v>3052</v>
      </c>
      <c r="D75" s="325">
        <v>1462</v>
      </c>
      <c r="E75" s="326">
        <v>1590</v>
      </c>
      <c r="F75" s="336" t="s">
        <v>135</v>
      </c>
      <c r="G75" s="316"/>
      <c r="H75" s="324">
        <v>192</v>
      </c>
      <c r="I75" s="325">
        <v>38</v>
      </c>
      <c r="J75" s="326">
        <v>154</v>
      </c>
    </row>
    <row r="76" spans="1:10">
      <c r="A76" s="315" t="s">
        <v>136</v>
      </c>
      <c r="B76" s="316"/>
      <c r="C76" s="324">
        <v>3302</v>
      </c>
      <c r="D76" s="325">
        <v>1544</v>
      </c>
      <c r="E76" s="326">
        <v>1758</v>
      </c>
      <c r="F76" s="336" t="s">
        <v>137</v>
      </c>
      <c r="G76" s="316"/>
      <c r="H76" s="324">
        <v>133</v>
      </c>
      <c r="I76" s="325">
        <v>24</v>
      </c>
      <c r="J76" s="326">
        <v>109</v>
      </c>
    </row>
    <row r="77" spans="1:10">
      <c r="A77" s="315" t="s">
        <v>138</v>
      </c>
      <c r="B77" s="316"/>
      <c r="C77" s="324">
        <v>3568</v>
      </c>
      <c r="D77" s="325">
        <v>1640</v>
      </c>
      <c r="E77" s="326">
        <v>1928</v>
      </c>
      <c r="F77" s="336" t="s">
        <v>139</v>
      </c>
      <c r="G77" s="316"/>
      <c r="H77" s="324">
        <v>98</v>
      </c>
      <c r="I77" s="325">
        <v>14</v>
      </c>
      <c r="J77" s="326">
        <v>84</v>
      </c>
    </row>
    <row r="78" spans="1:10">
      <c r="A78" s="315" t="s">
        <v>140</v>
      </c>
      <c r="B78" s="316"/>
      <c r="C78" s="324">
        <v>3802</v>
      </c>
      <c r="D78" s="325">
        <v>1732</v>
      </c>
      <c r="E78" s="326">
        <v>2070</v>
      </c>
      <c r="F78" s="336" t="s">
        <v>141</v>
      </c>
      <c r="G78" s="316"/>
      <c r="H78" s="324">
        <v>78</v>
      </c>
      <c r="I78" s="325">
        <v>6</v>
      </c>
      <c r="J78" s="326">
        <v>72</v>
      </c>
    </row>
    <row r="79" spans="1:10">
      <c r="A79" s="315"/>
      <c r="B79" s="316"/>
      <c r="C79" s="327"/>
      <c r="D79" s="328"/>
      <c r="E79" s="329"/>
      <c r="F79" s="336"/>
      <c r="G79" s="316"/>
      <c r="H79" s="327"/>
      <c r="I79" s="328"/>
      <c r="J79" s="329"/>
    </row>
    <row r="80" spans="1:10">
      <c r="A80" s="322" t="s">
        <v>142</v>
      </c>
      <c r="B80" s="316"/>
      <c r="C80" s="324">
        <f>SUM(C82:C86)</f>
        <v>21455</v>
      </c>
      <c r="D80" s="325">
        <f>SUM(D82:D86)</f>
        <v>9931</v>
      </c>
      <c r="E80" s="326">
        <f>SUM(E82:E86)</f>
        <v>11524</v>
      </c>
      <c r="F80" s="399" t="s">
        <v>143</v>
      </c>
      <c r="G80" s="403"/>
      <c r="H80" s="324">
        <v>117</v>
      </c>
      <c r="I80" s="325">
        <v>4</v>
      </c>
      <c r="J80" s="326">
        <v>113</v>
      </c>
    </row>
    <row r="81" spans="1:10">
      <c r="A81" s="315"/>
      <c r="B81" s="316"/>
      <c r="C81" s="327"/>
      <c r="D81" s="328"/>
      <c r="E81" s="329"/>
      <c r="F81" s="336"/>
      <c r="G81" s="316"/>
      <c r="H81" s="327"/>
      <c r="I81" s="328"/>
      <c r="J81" s="329"/>
    </row>
    <row r="82" spans="1:10">
      <c r="A82" s="315" t="s">
        <v>144</v>
      </c>
      <c r="B82" s="316"/>
      <c r="C82" s="324">
        <v>4274</v>
      </c>
      <c r="D82" s="325">
        <v>1996</v>
      </c>
      <c r="E82" s="326">
        <v>2278</v>
      </c>
      <c r="F82" s="399" t="s">
        <v>145</v>
      </c>
      <c r="G82" s="403"/>
      <c r="H82" s="324">
        <v>5246</v>
      </c>
      <c r="I82" s="325">
        <v>2526</v>
      </c>
      <c r="J82" s="326">
        <v>2720</v>
      </c>
    </row>
    <row r="83" spans="1:10">
      <c r="A83" s="315" t="s">
        <v>146</v>
      </c>
      <c r="B83" s="316"/>
      <c r="C83" s="324">
        <v>4797</v>
      </c>
      <c r="D83" s="325">
        <v>2199</v>
      </c>
      <c r="E83" s="326">
        <v>2598</v>
      </c>
      <c r="F83" s="336"/>
      <c r="G83" s="316"/>
      <c r="H83" s="327"/>
      <c r="I83" s="328"/>
      <c r="J83" s="329"/>
    </row>
    <row r="84" spans="1:10">
      <c r="A84" s="315" t="s">
        <v>147</v>
      </c>
      <c r="B84" s="316"/>
      <c r="C84" s="324">
        <v>4990</v>
      </c>
      <c r="D84" s="325">
        <v>2299</v>
      </c>
      <c r="E84" s="326">
        <v>2691</v>
      </c>
      <c r="F84" s="336"/>
      <c r="G84" s="316"/>
      <c r="H84" s="327"/>
      <c r="I84" s="328"/>
      <c r="J84" s="329"/>
    </row>
    <row r="85" spans="1:10">
      <c r="A85" s="315" t="s">
        <v>148</v>
      </c>
      <c r="B85" s="316"/>
      <c r="C85" s="324">
        <v>4497</v>
      </c>
      <c r="D85" s="325">
        <v>2063</v>
      </c>
      <c r="E85" s="326">
        <v>2434</v>
      </c>
      <c r="F85" s="404" t="s">
        <v>149</v>
      </c>
      <c r="G85" s="400"/>
      <c r="H85" s="327"/>
      <c r="I85" s="328"/>
      <c r="J85" s="329"/>
    </row>
    <row r="86" spans="1:10">
      <c r="A86" s="315" t="s">
        <v>150</v>
      </c>
      <c r="B86" s="316"/>
      <c r="C86" s="324">
        <v>2897</v>
      </c>
      <c r="D86" s="325">
        <v>1374</v>
      </c>
      <c r="E86" s="326">
        <v>1523</v>
      </c>
      <c r="F86" s="399" t="s">
        <v>151</v>
      </c>
      <c r="G86" s="400"/>
      <c r="H86" s="324">
        <f>C8+C16+C24</f>
        <v>40928</v>
      </c>
      <c r="I86" s="325">
        <f>D8+D16+D24</f>
        <v>20884</v>
      </c>
      <c r="J86" s="326">
        <f>E8+E16+E24</f>
        <v>20044</v>
      </c>
    </row>
    <row r="87" spans="1:10">
      <c r="A87" s="315"/>
      <c r="B87" s="316"/>
      <c r="C87" s="327"/>
      <c r="D87" s="328"/>
      <c r="E87" s="329"/>
      <c r="F87" s="399" t="s">
        <v>152</v>
      </c>
      <c r="G87" s="400"/>
      <c r="H87" s="324">
        <f>C32+C40+C48+C64+H48+H40+H32+H24+H16+H8</f>
        <v>182975</v>
      </c>
      <c r="I87" s="325">
        <f>D32+D40+D48+D64+I48+I40+I32+I24+I16+I8</f>
        <v>93376</v>
      </c>
      <c r="J87" s="326">
        <f>E32+E40+E48+E64+J48+J40+J32+J24+J16+J8</f>
        <v>89599</v>
      </c>
    </row>
    <row r="88" spans="1:10">
      <c r="A88" s="322" t="s">
        <v>153</v>
      </c>
      <c r="B88" s="316"/>
      <c r="C88" s="324">
        <f>SUM(C90:C94)</f>
        <v>18144</v>
      </c>
      <c r="D88" s="325">
        <f>SUM(D90:D94)</f>
        <v>8237</v>
      </c>
      <c r="E88" s="326">
        <f>SUM(E90:E94)</f>
        <v>9907</v>
      </c>
      <c r="F88" s="399" t="s">
        <v>154</v>
      </c>
      <c r="G88" s="400"/>
      <c r="H88" s="327">
        <f>C72+C80+C88+C96+C104+H64+H72+H80</f>
        <v>79532</v>
      </c>
      <c r="I88" s="328">
        <f>D72+D80+D88+D96+D104+I64+I72+I80</f>
        <v>35534</v>
      </c>
      <c r="J88" s="329">
        <f>E72+E80+E88+E96+E104+J64+J72+J80</f>
        <v>43998</v>
      </c>
    </row>
    <row r="89" spans="1:10">
      <c r="A89" s="315"/>
      <c r="B89" s="316"/>
      <c r="C89" s="327"/>
      <c r="D89" s="328"/>
      <c r="E89" s="329"/>
      <c r="F89" s="399" t="s">
        <v>155</v>
      </c>
      <c r="G89" s="400"/>
      <c r="H89" s="324">
        <f>C72+C80</f>
        <v>38140</v>
      </c>
      <c r="I89" s="325">
        <f>D72+D80</f>
        <v>17719</v>
      </c>
      <c r="J89" s="326">
        <f>E72+E80</f>
        <v>20421</v>
      </c>
    </row>
    <row r="90" spans="1:10">
      <c r="A90" s="315" t="s">
        <v>156</v>
      </c>
      <c r="B90" s="316"/>
      <c r="C90" s="324">
        <v>3308</v>
      </c>
      <c r="D90" s="325">
        <v>1513</v>
      </c>
      <c r="E90" s="326">
        <v>1795</v>
      </c>
      <c r="F90" s="399" t="s">
        <v>157</v>
      </c>
      <c r="G90" s="400"/>
      <c r="H90" s="324">
        <f>C88+C96+C104+H64+H72+H80</f>
        <v>41392</v>
      </c>
      <c r="I90" s="325">
        <f>D88+D96+D104+I64+I72+I80</f>
        <v>17815</v>
      </c>
      <c r="J90" s="326">
        <f>E88+E96+E104+J64+J72+J80</f>
        <v>23577</v>
      </c>
    </row>
    <row r="91" spans="1:10">
      <c r="A91" s="315" t="s">
        <v>158</v>
      </c>
      <c r="B91" s="316"/>
      <c r="C91" s="324">
        <v>3950</v>
      </c>
      <c r="D91" s="325">
        <v>1734</v>
      </c>
      <c r="E91" s="326">
        <v>2216</v>
      </c>
      <c r="F91" s="354"/>
      <c r="G91" s="355"/>
      <c r="H91" s="356"/>
      <c r="I91" s="357"/>
      <c r="J91" s="358"/>
    </row>
    <row r="92" spans="1:10">
      <c r="A92" s="315" t="s">
        <v>159</v>
      </c>
      <c r="B92" s="316"/>
      <c r="C92" s="324">
        <v>3562</v>
      </c>
      <c r="D92" s="325">
        <v>1642</v>
      </c>
      <c r="E92" s="326">
        <v>1920</v>
      </c>
      <c r="F92" s="353"/>
      <c r="G92" s="359"/>
      <c r="H92" s="360"/>
      <c r="I92" s="361"/>
      <c r="J92" s="362"/>
    </row>
    <row r="93" spans="1:10">
      <c r="A93" s="315" t="s">
        <v>160</v>
      </c>
      <c r="B93" s="316"/>
      <c r="C93" s="324">
        <v>3772</v>
      </c>
      <c r="D93" s="325">
        <v>1790</v>
      </c>
      <c r="E93" s="326">
        <v>1982</v>
      </c>
      <c r="F93" s="401" t="s">
        <v>161</v>
      </c>
      <c r="G93" s="400"/>
      <c r="H93" s="363"/>
      <c r="I93" s="364"/>
      <c r="J93" s="365"/>
    </row>
    <row r="94" spans="1:10">
      <c r="A94" s="315" t="s">
        <v>162</v>
      </c>
      <c r="B94" s="316"/>
      <c r="C94" s="324">
        <v>3552</v>
      </c>
      <c r="D94" s="325">
        <v>1558</v>
      </c>
      <c r="E94" s="326">
        <v>1994</v>
      </c>
      <c r="F94" s="353" t="s">
        <v>151</v>
      </c>
      <c r="G94" s="359"/>
      <c r="H94" s="366">
        <v>13.5</v>
      </c>
      <c r="I94" s="367">
        <v>13.9</v>
      </c>
      <c r="J94" s="368">
        <v>13</v>
      </c>
    </row>
    <row r="95" spans="1:10">
      <c r="A95" s="315"/>
      <c r="B95" s="316"/>
      <c r="C95" s="327"/>
      <c r="D95" s="328"/>
      <c r="E95" s="329"/>
      <c r="F95" s="353" t="s">
        <v>152</v>
      </c>
      <c r="G95" s="369"/>
      <c r="H95" s="366">
        <v>60.3</v>
      </c>
      <c r="I95" s="367">
        <v>62.3</v>
      </c>
      <c r="J95" s="368">
        <v>58.3</v>
      </c>
    </row>
    <row r="96" spans="1:10" ht="13.5" customHeight="1">
      <c r="A96" s="322" t="s">
        <v>163</v>
      </c>
      <c r="B96" s="316"/>
      <c r="C96" s="324">
        <f>SUM(C98:C102)</f>
        <v>12539</v>
      </c>
      <c r="D96" s="325">
        <f>SUM(D98:D102)</f>
        <v>5855</v>
      </c>
      <c r="E96" s="326">
        <f>SUM(E98:E102)</f>
        <v>6684</v>
      </c>
      <c r="F96" s="353" t="s">
        <v>154</v>
      </c>
      <c r="G96" s="369"/>
      <c r="H96" s="366">
        <v>26.2</v>
      </c>
      <c r="I96" s="367">
        <v>23.7</v>
      </c>
      <c r="J96" s="368">
        <v>28.6</v>
      </c>
    </row>
    <row r="97" spans="1:10">
      <c r="A97" s="315"/>
      <c r="B97" s="316"/>
      <c r="C97" s="327"/>
      <c r="D97" s="328"/>
      <c r="E97" s="329"/>
      <c r="F97" s="353" t="s">
        <v>155</v>
      </c>
      <c r="G97" s="359"/>
      <c r="H97" s="366">
        <v>12.6</v>
      </c>
      <c r="I97" s="367">
        <v>11.8</v>
      </c>
      <c r="J97" s="368">
        <v>13.3</v>
      </c>
    </row>
    <row r="98" spans="1:10">
      <c r="A98" s="315" t="s">
        <v>164</v>
      </c>
      <c r="B98" s="316"/>
      <c r="C98" s="324">
        <v>3106</v>
      </c>
      <c r="D98" s="325">
        <v>1464</v>
      </c>
      <c r="E98" s="326">
        <v>1642</v>
      </c>
      <c r="F98" s="353" t="s">
        <v>157</v>
      </c>
      <c r="G98" s="359"/>
      <c r="H98" s="366">
        <v>13.6</v>
      </c>
      <c r="I98" s="367">
        <v>11.9</v>
      </c>
      <c r="J98" s="368">
        <v>15.3</v>
      </c>
    </row>
    <row r="99" spans="1:10">
      <c r="A99" s="315" t="s">
        <v>165</v>
      </c>
      <c r="B99" s="316"/>
      <c r="C99" s="324">
        <v>2587</v>
      </c>
      <c r="D99" s="325">
        <v>1248</v>
      </c>
      <c r="E99" s="326">
        <v>1339</v>
      </c>
      <c r="F99" s="354"/>
      <c r="G99" s="355"/>
      <c r="H99" s="370"/>
      <c r="I99" s="371"/>
      <c r="J99" s="372"/>
    </row>
    <row r="100" spans="1:10">
      <c r="A100" s="315" t="s">
        <v>166</v>
      </c>
      <c r="B100" s="316"/>
      <c r="C100" s="324">
        <v>2399</v>
      </c>
      <c r="D100" s="325">
        <v>1117</v>
      </c>
      <c r="E100" s="326">
        <v>1282</v>
      </c>
      <c r="F100" s="353"/>
      <c r="G100" s="359"/>
      <c r="H100" s="370"/>
      <c r="I100" s="371"/>
      <c r="J100" s="372"/>
    </row>
    <row r="101" spans="1:10">
      <c r="A101" s="315" t="s">
        <v>167</v>
      </c>
      <c r="B101" s="316"/>
      <c r="C101" s="324">
        <v>2323</v>
      </c>
      <c r="D101" s="325">
        <v>1049</v>
      </c>
      <c r="E101" s="326">
        <v>1274</v>
      </c>
      <c r="F101" s="401" t="s">
        <v>168</v>
      </c>
      <c r="G101" s="402"/>
      <c r="H101" s="370">
        <v>45.8</v>
      </c>
      <c r="I101" s="371">
        <v>44.6</v>
      </c>
      <c r="J101" s="372">
        <v>47</v>
      </c>
    </row>
    <row r="102" spans="1:10">
      <c r="A102" s="315" t="s">
        <v>169</v>
      </c>
      <c r="B102" s="316"/>
      <c r="C102" s="324">
        <v>2124</v>
      </c>
      <c r="D102" s="325">
        <v>977</v>
      </c>
      <c r="E102" s="326">
        <v>1147</v>
      </c>
      <c r="G102" s="321"/>
      <c r="H102" s="373"/>
      <c r="I102" s="374"/>
      <c r="J102" s="375"/>
    </row>
    <row r="103" spans="1:10">
      <c r="A103" s="315"/>
      <c r="B103" s="316"/>
      <c r="C103" s="327"/>
      <c r="D103" s="328"/>
      <c r="E103" s="329"/>
      <c r="G103" s="321"/>
      <c r="H103" s="373"/>
      <c r="I103" s="374"/>
      <c r="J103" s="375"/>
    </row>
    <row r="104" spans="1:10">
      <c r="A104" s="322" t="s">
        <v>170</v>
      </c>
      <c r="B104" s="316"/>
      <c r="C104" s="324">
        <f>SUM(C106:C110)</f>
        <v>6965</v>
      </c>
      <c r="D104" s="325">
        <f>SUM(D106:D110)</f>
        <v>2747</v>
      </c>
      <c r="E104" s="326">
        <f>SUM(E106:E110)</f>
        <v>4218</v>
      </c>
      <c r="G104" s="321"/>
      <c r="H104" s="373"/>
      <c r="I104" s="374"/>
      <c r="J104" s="375"/>
    </row>
    <row r="105" spans="1:10">
      <c r="A105" s="315"/>
      <c r="B105" s="316"/>
      <c r="C105" s="327"/>
      <c r="D105" s="328"/>
      <c r="E105" s="329"/>
      <c r="G105" s="321"/>
      <c r="H105" s="373"/>
      <c r="I105" s="374"/>
      <c r="J105" s="375"/>
    </row>
    <row r="106" spans="1:10" ht="13.5" customHeight="1">
      <c r="A106" s="315" t="s">
        <v>171</v>
      </c>
      <c r="B106" s="316"/>
      <c r="C106" s="324">
        <v>1823</v>
      </c>
      <c r="D106" s="325">
        <v>749</v>
      </c>
      <c r="E106" s="326">
        <v>1074</v>
      </c>
      <c r="F106" s="376"/>
      <c r="G106" s="377"/>
      <c r="H106" s="378"/>
      <c r="I106" s="379"/>
      <c r="J106" s="380"/>
    </row>
    <row r="107" spans="1:10">
      <c r="A107" s="315" t="s">
        <v>172</v>
      </c>
      <c r="B107" s="316"/>
      <c r="C107" s="324">
        <v>1552</v>
      </c>
      <c r="D107" s="325">
        <v>653</v>
      </c>
      <c r="E107" s="326">
        <v>899</v>
      </c>
      <c r="G107" s="321"/>
      <c r="H107" s="373"/>
      <c r="I107" s="374"/>
      <c r="J107" s="375"/>
    </row>
    <row r="108" spans="1:10">
      <c r="A108" s="315" t="s">
        <v>173</v>
      </c>
      <c r="B108" s="316"/>
      <c r="C108" s="324">
        <v>1344</v>
      </c>
      <c r="D108" s="325">
        <v>530</v>
      </c>
      <c r="E108" s="326">
        <v>814</v>
      </c>
      <c r="G108" s="321"/>
      <c r="H108" s="373"/>
      <c r="I108" s="374"/>
      <c r="J108" s="375"/>
    </row>
    <row r="109" spans="1:10">
      <c r="A109" s="315" t="s">
        <v>174</v>
      </c>
      <c r="B109" s="316"/>
      <c r="C109" s="324">
        <v>1224</v>
      </c>
      <c r="D109" s="325">
        <v>437</v>
      </c>
      <c r="E109" s="326">
        <v>787</v>
      </c>
      <c r="G109" s="321"/>
      <c r="H109" s="373"/>
      <c r="I109" s="374"/>
      <c r="J109" s="375"/>
    </row>
    <row r="110" spans="1:10">
      <c r="A110" s="331" t="s">
        <v>175</v>
      </c>
      <c r="B110" s="332"/>
      <c r="C110" s="333">
        <v>1022</v>
      </c>
      <c r="D110" s="334">
        <v>378</v>
      </c>
      <c r="E110" s="335">
        <v>644</v>
      </c>
      <c r="F110" s="381"/>
      <c r="G110" s="382"/>
      <c r="H110" s="383"/>
      <c r="I110" s="384"/>
      <c r="J110" s="385"/>
    </row>
    <row r="111" spans="1:10">
      <c r="A111" s="336"/>
      <c r="B111" s="336"/>
      <c r="C111" s="386"/>
      <c r="D111" s="339"/>
      <c r="E111" s="339"/>
    </row>
    <row r="119" spans="1:5">
      <c r="A119" s="336"/>
      <c r="B119" s="336"/>
      <c r="C119" s="386"/>
      <c r="D119" s="339"/>
      <c r="E119" s="339"/>
    </row>
    <row r="137" s="291" customFormat="1" ht="13.5" customHeight="1"/>
  </sheetData>
  <mergeCells count="17">
    <mergeCell ref="A60:B60"/>
    <mergeCell ref="F60:G60"/>
    <mergeCell ref="A1:J1"/>
    <mergeCell ref="I2:J2"/>
    <mergeCell ref="A4:B4"/>
    <mergeCell ref="F4:G4"/>
    <mergeCell ref="I58:J58"/>
    <mergeCell ref="F89:G89"/>
    <mergeCell ref="F90:G90"/>
    <mergeCell ref="F93:G93"/>
    <mergeCell ref="F101:G101"/>
    <mergeCell ref="F80:G80"/>
    <mergeCell ref="F82:G82"/>
    <mergeCell ref="F85:G85"/>
    <mergeCell ref="F86:G86"/>
    <mergeCell ref="F87:G87"/>
    <mergeCell ref="F88:G88"/>
  </mergeCells>
  <phoneticPr fontId="2"/>
  <pageMargins left="0.78740157480314965" right="0.78740157480314965" top="0.98425196850393704" bottom="0.98425196850393704" header="0.51181102362204722" footer="0.59055118110236227"/>
  <pageSetup paperSize="9" firstPageNumber="15" orientation="portrait" useFirstPageNumber="1" r:id="rId1"/>
  <headerFooter differentOddEven="1"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4"/>
  <sheetViews>
    <sheetView topLeftCell="A16" zoomScaleNormal="100" workbookViewId="0">
      <selection sqref="A1:M1"/>
    </sheetView>
  </sheetViews>
  <sheetFormatPr defaultRowHeight="13.5"/>
  <cols>
    <col min="1" max="1" width="9.375" style="38" customWidth="1"/>
    <col min="2" max="2" width="3.25" style="38" customWidth="1"/>
    <col min="3" max="13" width="10" style="38" customWidth="1"/>
    <col min="14" max="16384" width="9" style="38"/>
  </cols>
  <sheetData>
    <row r="1" spans="1:16" ht="17.25">
      <c r="A1" s="413" t="s">
        <v>343</v>
      </c>
      <c r="B1" s="414"/>
      <c r="C1" s="414"/>
      <c r="D1" s="414"/>
      <c r="E1" s="414"/>
      <c r="F1" s="414"/>
      <c r="G1" s="414"/>
      <c r="H1" s="414"/>
      <c r="I1" s="414"/>
      <c r="J1" s="414"/>
      <c r="K1" s="414"/>
      <c r="L1" s="414"/>
      <c r="M1" s="414"/>
      <c r="N1" s="53"/>
      <c r="O1" s="53"/>
    </row>
    <row r="2" spans="1:16" ht="13.5" customHeight="1">
      <c r="A2" s="54"/>
      <c r="B2" s="54"/>
      <c r="C2" s="54"/>
      <c r="D2" s="54"/>
      <c r="E2" s="54"/>
      <c r="F2" s="54"/>
      <c r="G2" s="54"/>
      <c r="H2" s="54"/>
      <c r="I2" s="54"/>
      <c r="J2" s="54"/>
      <c r="K2" s="54"/>
      <c r="L2" s="415" t="s">
        <v>37</v>
      </c>
      <c r="M2" s="416"/>
      <c r="N2" s="54"/>
      <c r="O2" s="54"/>
      <c r="P2" s="54"/>
    </row>
    <row r="3" spans="1:16" s="58" customFormat="1" ht="15" customHeight="1">
      <c r="A3" s="55"/>
      <c r="B3" s="56"/>
      <c r="C3" s="57" t="s">
        <v>176</v>
      </c>
      <c r="D3" s="417" t="s">
        <v>13</v>
      </c>
      <c r="E3" s="418"/>
      <c r="F3" s="418"/>
      <c r="G3" s="419"/>
      <c r="H3" s="420"/>
      <c r="I3" s="417" t="s">
        <v>14</v>
      </c>
      <c r="J3" s="418"/>
      <c r="K3" s="418"/>
      <c r="L3" s="419"/>
      <c r="M3" s="420"/>
    </row>
    <row r="4" spans="1:16" s="58" customFormat="1" ht="15" customHeight="1">
      <c r="A4" s="421" t="s">
        <v>177</v>
      </c>
      <c r="B4" s="422"/>
      <c r="C4" s="59"/>
      <c r="D4" s="60" t="s">
        <v>176</v>
      </c>
      <c r="E4" s="60" t="s">
        <v>178</v>
      </c>
      <c r="F4" s="60" t="s">
        <v>179</v>
      </c>
      <c r="G4" s="61" t="s">
        <v>180</v>
      </c>
      <c r="H4" s="62" t="s">
        <v>181</v>
      </c>
      <c r="I4" s="60" t="s">
        <v>176</v>
      </c>
      <c r="J4" s="60" t="s">
        <v>178</v>
      </c>
      <c r="K4" s="60" t="s">
        <v>179</v>
      </c>
      <c r="L4" s="61" t="s">
        <v>180</v>
      </c>
      <c r="M4" s="61" t="s">
        <v>181</v>
      </c>
    </row>
    <row r="5" spans="1:16" s="58" customFormat="1" ht="15" customHeight="1">
      <c r="A5" s="63"/>
      <c r="B5" s="64"/>
      <c r="C5" s="65"/>
      <c r="D5" s="66" t="s">
        <v>182</v>
      </c>
      <c r="E5" s="65"/>
      <c r="F5" s="65"/>
      <c r="G5" s="65"/>
      <c r="H5" s="64"/>
      <c r="I5" s="66" t="s">
        <v>182</v>
      </c>
      <c r="J5" s="65"/>
      <c r="K5" s="65"/>
      <c r="L5" s="65"/>
      <c r="M5" s="65"/>
    </row>
    <row r="6" spans="1:16" s="58" customFormat="1" ht="15.75" customHeight="1">
      <c r="A6" s="67" t="s">
        <v>183</v>
      </c>
      <c r="B6" s="68"/>
      <c r="C6" s="69">
        <v>262507</v>
      </c>
      <c r="D6" s="70">
        <v>128910</v>
      </c>
      <c r="E6" s="70">
        <v>38544</v>
      </c>
      <c r="F6" s="70">
        <v>76845</v>
      </c>
      <c r="G6" s="70">
        <v>3502</v>
      </c>
      <c r="H6" s="70">
        <v>4633</v>
      </c>
      <c r="I6" s="70">
        <v>133597</v>
      </c>
      <c r="J6" s="70">
        <v>28904</v>
      </c>
      <c r="K6" s="70">
        <v>77723</v>
      </c>
      <c r="L6" s="70">
        <v>15670</v>
      </c>
      <c r="M6" s="71">
        <v>7689</v>
      </c>
    </row>
    <row r="7" spans="1:16" s="58" customFormat="1" ht="15.75" customHeight="1">
      <c r="A7" s="67" t="s">
        <v>184</v>
      </c>
      <c r="B7" s="72"/>
      <c r="C7" s="73"/>
      <c r="D7" s="74"/>
      <c r="E7" s="74"/>
      <c r="F7" s="74"/>
      <c r="G7" s="74"/>
      <c r="H7" s="74"/>
      <c r="I7" s="74"/>
      <c r="J7" s="74"/>
      <c r="K7" s="74"/>
      <c r="L7" s="74"/>
      <c r="M7" s="75"/>
    </row>
    <row r="8" spans="1:16" s="58" customFormat="1" ht="15.75" customHeight="1">
      <c r="A8" s="67" t="s">
        <v>185</v>
      </c>
      <c r="B8" s="76" t="s">
        <v>42</v>
      </c>
      <c r="C8" s="77">
        <v>15580</v>
      </c>
      <c r="D8" s="78">
        <v>7961</v>
      </c>
      <c r="E8" s="78">
        <v>7917</v>
      </c>
      <c r="F8" s="78">
        <v>12</v>
      </c>
      <c r="G8" s="78" t="s">
        <v>186</v>
      </c>
      <c r="H8" s="78">
        <v>2</v>
      </c>
      <c r="I8" s="78">
        <v>7619</v>
      </c>
      <c r="J8" s="78">
        <v>7567</v>
      </c>
      <c r="K8" s="78">
        <v>25</v>
      </c>
      <c r="L8" s="78">
        <v>1</v>
      </c>
      <c r="M8" s="79">
        <v>2</v>
      </c>
    </row>
    <row r="9" spans="1:16" s="58" customFormat="1" ht="15.75" customHeight="1">
      <c r="A9" s="67" t="s">
        <v>187</v>
      </c>
      <c r="B9" s="72"/>
      <c r="C9" s="77">
        <v>15769</v>
      </c>
      <c r="D9" s="78">
        <v>8071</v>
      </c>
      <c r="E9" s="78">
        <v>7302</v>
      </c>
      <c r="F9" s="78">
        <v>344</v>
      </c>
      <c r="G9" s="78">
        <v>1</v>
      </c>
      <c r="H9" s="78">
        <v>12</v>
      </c>
      <c r="I9" s="78">
        <v>7698</v>
      </c>
      <c r="J9" s="78">
        <v>6886</v>
      </c>
      <c r="K9" s="78">
        <v>555</v>
      </c>
      <c r="L9" s="78">
        <v>1</v>
      </c>
      <c r="M9" s="79">
        <v>27</v>
      </c>
    </row>
    <row r="10" spans="1:16" s="58" customFormat="1" ht="15.75" customHeight="1">
      <c r="A10" s="67" t="s">
        <v>188</v>
      </c>
      <c r="B10" s="72"/>
      <c r="C10" s="77">
        <v>15071</v>
      </c>
      <c r="D10" s="78">
        <v>7761</v>
      </c>
      <c r="E10" s="78">
        <v>4895</v>
      </c>
      <c r="F10" s="78">
        <v>2153</v>
      </c>
      <c r="G10" s="78" t="s">
        <v>186</v>
      </c>
      <c r="H10" s="78">
        <v>62</v>
      </c>
      <c r="I10" s="78">
        <v>7310</v>
      </c>
      <c r="J10" s="78">
        <v>3950</v>
      </c>
      <c r="K10" s="78">
        <v>2970</v>
      </c>
      <c r="L10" s="78">
        <v>2</v>
      </c>
      <c r="M10" s="79">
        <v>123</v>
      </c>
    </row>
    <row r="11" spans="1:16" s="58" customFormat="1" ht="15.75" customHeight="1">
      <c r="A11" s="67" t="s">
        <v>189</v>
      </c>
      <c r="B11" s="72"/>
      <c r="C11" s="77">
        <v>16246</v>
      </c>
      <c r="D11" s="78">
        <v>8545</v>
      </c>
      <c r="E11" s="78">
        <v>3332</v>
      </c>
      <c r="F11" s="78">
        <v>4500</v>
      </c>
      <c r="G11" s="78">
        <v>3</v>
      </c>
      <c r="H11" s="78">
        <v>145</v>
      </c>
      <c r="I11" s="78">
        <v>7701</v>
      </c>
      <c r="J11" s="78">
        <v>2085</v>
      </c>
      <c r="K11" s="78">
        <v>5187</v>
      </c>
      <c r="L11" s="78">
        <v>9</v>
      </c>
      <c r="M11" s="79">
        <v>251</v>
      </c>
    </row>
    <row r="12" spans="1:16" s="58" customFormat="1" ht="15.75" customHeight="1">
      <c r="A12" s="67" t="s">
        <v>190</v>
      </c>
      <c r="B12" s="72"/>
      <c r="C12" s="77">
        <v>17862</v>
      </c>
      <c r="D12" s="78">
        <v>9133</v>
      </c>
      <c r="E12" s="78">
        <v>2707</v>
      </c>
      <c r="F12" s="78">
        <v>5748</v>
      </c>
      <c r="G12" s="78">
        <v>9</v>
      </c>
      <c r="H12" s="78">
        <v>202</v>
      </c>
      <c r="I12" s="78">
        <v>8729</v>
      </c>
      <c r="J12" s="78">
        <v>1542</v>
      </c>
      <c r="K12" s="78">
        <v>6512</v>
      </c>
      <c r="L12" s="78">
        <v>25</v>
      </c>
      <c r="M12" s="79">
        <v>446</v>
      </c>
    </row>
    <row r="13" spans="1:16" s="58" customFormat="1" ht="15.75" customHeight="1">
      <c r="A13" s="67" t="s">
        <v>191</v>
      </c>
      <c r="B13" s="72"/>
      <c r="C13" s="77">
        <v>21568</v>
      </c>
      <c r="D13" s="78">
        <v>10998</v>
      </c>
      <c r="E13" s="78">
        <v>2812</v>
      </c>
      <c r="F13" s="78">
        <v>7309</v>
      </c>
      <c r="G13" s="78">
        <v>13</v>
      </c>
      <c r="H13" s="78">
        <v>351</v>
      </c>
      <c r="I13" s="78">
        <v>10570</v>
      </c>
      <c r="J13" s="80">
        <v>1543</v>
      </c>
      <c r="K13" s="78">
        <v>8031</v>
      </c>
      <c r="L13" s="78">
        <v>49</v>
      </c>
      <c r="M13" s="79">
        <v>687</v>
      </c>
    </row>
    <row r="14" spans="1:16" s="58" customFormat="1" ht="15.75" customHeight="1">
      <c r="A14" s="67" t="s">
        <v>192</v>
      </c>
      <c r="B14" s="72"/>
      <c r="C14" s="77">
        <v>26528</v>
      </c>
      <c r="D14" s="78">
        <v>13489</v>
      </c>
      <c r="E14" s="78">
        <v>3100</v>
      </c>
      <c r="F14" s="78">
        <v>9072</v>
      </c>
      <c r="G14" s="78">
        <v>48</v>
      </c>
      <c r="H14" s="78">
        <v>658</v>
      </c>
      <c r="I14" s="78">
        <v>13039</v>
      </c>
      <c r="J14" s="78">
        <v>1800</v>
      </c>
      <c r="K14" s="78">
        <v>9728</v>
      </c>
      <c r="L14" s="78">
        <v>122</v>
      </c>
      <c r="M14" s="79">
        <v>1055</v>
      </c>
    </row>
    <row r="15" spans="1:16" s="58" customFormat="1" ht="15.75" customHeight="1">
      <c r="A15" s="67" t="s">
        <v>193</v>
      </c>
      <c r="B15" s="72"/>
      <c r="C15" s="77">
        <v>21915</v>
      </c>
      <c r="D15" s="78">
        <v>11244</v>
      </c>
      <c r="E15" s="78">
        <v>2410</v>
      </c>
      <c r="F15" s="78">
        <v>7566</v>
      </c>
      <c r="G15" s="78">
        <v>75</v>
      </c>
      <c r="H15" s="78">
        <v>672</v>
      </c>
      <c r="I15" s="78">
        <v>10671</v>
      </c>
      <c r="J15" s="78">
        <v>1244</v>
      </c>
      <c r="K15" s="78">
        <v>7791</v>
      </c>
      <c r="L15" s="78">
        <v>219</v>
      </c>
      <c r="M15" s="79">
        <v>1149</v>
      </c>
    </row>
    <row r="16" spans="1:16" s="58" customFormat="1" ht="15.75" customHeight="1">
      <c r="A16" s="67" t="s">
        <v>194</v>
      </c>
      <c r="B16" s="72"/>
      <c r="C16" s="77">
        <v>17676</v>
      </c>
      <c r="D16" s="78">
        <v>8879</v>
      </c>
      <c r="E16" s="80">
        <v>1503</v>
      </c>
      <c r="F16" s="78">
        <v>6299</v>
      </c>
      <c r="G16" s="78">
        <v>99</v>
      </c>
      <c r="H16" s="78">
        <v>636</v>
      </c>
      <c r="I16" s="78">
        <v>8797</v>
      </c>
      <c r="J16" s="78">
        <v>742</v>
      </c>
      <c r="K16" s="78">
        <v>6545</v>
      </c>
      <c r="L16" s="78">
        <v>343</v>
      </c>
      <c r="M16" s="79">
        <v>958</v>
      </c>
    </row>
    <row r="17" spans="1:16" s="58" customFormat="1" ht="15.75" customHeight="1">
      <c r="A17" s="67" t="s">
        <v>195</v>
      </c>
      <c r="B17" s="81"/>
      <c r="C17" s="77">
        <v>14760</v>
      </c>
      <c r="D17" s="78">
        <v>7295</v>
      </c>
      <c r="E17" s="78">
        <v>912</v>
      </c>
      <c r="F17" s="78">
        <v>5492</v>
      </c>
      <c r="G17" s="78">
        <v>151</v>
      </c>
      <c r="H17" s="78">
        <v>486</v>
      </c>
      <c r="I17" s="78">
        <v>7465</v>
      </c>
      <c r="J17" s="78">
        <v>399</v>
      </c>
      <c r="K17" s="78">
        <v>5686</v>
      </c>
      <c r="L17" s="78">
        <v>532</v>
      </c>
      <c r="M17" s="79">
        <v>704</v>
      </c>
    </row>
    <row r="18" spans="1:16" s="58" customFormat="1" ht="15.75" customHeight="1">
      <c r="A18" s="67" t="s">
        <v>196</v>
      </c>
      <c r="B18" s="72"/>
      <c r="C18" s="77">
        <v>16685</v>
      </c>
      <c r="D18" s="78">
        <v>7788</v>
      </c>
      <c r="E18" s="78">
        <v>752</v>
      </c>
      <c r="F18" s="78">
        <v>6046</v>
      </c>
      <c r="G18" s="78">
        <v>271</v>
      </c>
      <c r="H18" s="78">
        <v>480</v>
      </c>
      <c r="I18" s="78">
        <v>8897</v>
      </c>
      <c r="J18" s="78">
        <v>303</v>
      </c>
      <c r="K18" s="78">
        <v>6684</v>
      </c>
      <c r="L18" s="78">
        <v>1036</v>
      </c>
      <c r="M18" s="79">
        <v>698</v>
      </c>
    </row>
    <row r="19" spans="1:16" s="58" customFormat="1" ht="15.75" customHeight="1">
      <c r="A19" s="67" t="s">
        <v>197</v>
      </c>
      <c r="B19" s="72"/>
      <c r="C19" s="77">
        <v>21455</v>
      </c>
      <c r="D19" s="78">
        <v>9931</v>
      </c>
      <c r="E19" s="78">
        <v>563</v>
      </c>
      <c r="F19" s="78">
        <v>8061</v>
      </c>
      <c r="G19" s="78">
        <v>519</v>
      </c>
      <c r="H19" s="78">
        <v>476</v>
      </c>
      <c r="I19" s="78">
        <v>11524</v>
      </c>
      <c r="J19" s="78">
        <v>309</v>
      </c>
      <c r="K19" s="78">
        <v>8068</v>
      </c>
      <c r="L19" s="78">
        <v>2160</v>
      </c>
      <c r="M19" s="79">
        <v>701</v>
      </c>
    </row>
    <row r="20" spans="1:16" s="58" customFormat="1" ht="15.75" customHeight="1">
      <c r="A20" s="67" t="s">
        <v>198</v>
      </c>
      <c r="B20" s="72"/>
      <c r="C20" s="77">
        <v>18144</v>
      </c>
      <c r="D20" s="78">
        <v>8237</v>
      </c>
      <c r="E20" s="78">
        <v>202</v>
      </c>
      <c r="F20" s="78">
        <v>6869</v>
      </c>
      <c r="G20" s="78">
        <v>685</v>
      </c>
      <c r="H20" s="78">
        <v>281</v>
      </c>
      <c r="I20" s="78">
        <v>9907</v>
      </c>
      <c r="J20" s="78">
        <v>222</v>
      </c>
      <c r="K20" s="78">
        <v>5875</v>
      </c>
      <c r="L20" s="78">
        <v>3019</v>
      </c>
      <c r="M20" s="79">
        <v>426</v>
      </c>
    </row>
    <row r="21" spans="1:16" s="58" customFormat="1" ht="15.75" customHeight="1">
      <c r="A21" s="67" t="s">
        <v>199</v>
      </c>
      <c r="B21" s="72"/>
      <c r="C21" s="77">
        <v>12539</v>
      </c>
      <c r="D21" s="78">
        <v>5855</v>
      </c>
      <c r="E21" s="78">
        <v>93</v>
      </c>
      <c r="F21" s="78">
        <v>4777</v>
      </c>
      <c r="G21" s="78">
        <v>688</v>
      </c>
      <c r="H21" s="78">
        <v>128</v>
      </c>
      <c r="I21" s="78">
        <v>6684</v>
      </c>
      <c r="J21" s="78">
        <v>148</v>
      </c>
      <c r="K21" s="80">
        <v>2879</v>
      </c>
      <c r="L21" s="78">
        <v>3107</v>
      </c>
      <c r="M21" s="79">
        <v>260</v>
      </c>
    </row>
    <row r="22" spans="1:16" s="58" customFormat="1" ht="15.75" customHeight="1">
      <c r="A22" s="67" t="s">
        <v>200</v>
      </c>
      <c r="B22" s="72"/>
      <c r="C22" s="77">
        <v>6965</v>
      </c>
      <c r="D22" s="80">
        <v>2747</v>
      </c>
      <c r="E22" s="78">
        <v>35</v>
      </c>
      <c r="F22" s="78">
        <v>2036</v>
      </c>
      <c r="G22" s="78">
        <v>572</v>
      </c>
      <c r="H22" s="78">
        <v>35</v>
      </c>
      <c r="I22" s="78">
        <v>4218</v>
      </c>
      <c r="J22" s="78">
        <v>98</v>
      </c>
      <c r="K22" s="78">
        <v>955</v>
      </c>
      <c r="L22" s="78">
        <v>2795</v>
      </c>
      <c r="M22" s="79">
        <v>124</v>
      </c>
    </row>
    <row r="23" spans="1:16" s="58" customFormat="1" ht="15.75" customHeight="1">
      <c r="A23" s="67" t="s">
        <v>201</v>
      </c>
      <c r="B23" s="72"/>
      <c r="C23" s="77">
        <v>2867</v>
      </c>
      <c r="D23" s="78">
        <v>831</v>
      </c>
      <c r="E23" s="78">
        <v>9</v>
      </c>
      <c r="F23" s="78">
        <v>507</v>
      </c>
      <c r="G23" s="78">
        <v>279</v>
      </c>
      <c r="H23" s="78">
        <v>7</v>
      </c>
      <c r="I23" s="80">
        <v>2036</v>
      </c>
      <c r="J23" s="78">
        <v>55</v>
      </c>
      <c r="K23" s="78">
        <v>208</v>
      </c>
      <c r="L23" s="78">
        <v>1606</v>
      </c>
      <c r="M23" s="79">
        <v>63</v>
      </c>
    </row>
    <row r="24" spans="1:16" s="58" customFormat="1" ht="15.75" customHeight="1">
      <c r="A24" s="67" t="s">
        <v>202</v>
      </c>
      <c r="B24" s="72"/>
      <c r="C24" s="77">
        <v>760</v>
      </c>
      <c r="D24" s="78">
        <v>141</v>
      </c>
      <c r="E24" s="78" t="s">
        <v>186</v>
      </c>
      <c r="F24" s="78">
        <v>53</v>
      </c>
      <c r="G24" s="78">
        <v>86</v>
      </c>
      <c r="H24" s="78" t="s">
        <v>186</v>
      </c>
      <c r="I24" s="78">
        <v>619</v>
      </c>
      <c r="J24" s="78">
        <v>10</v>
      </c>
      <c r="K24" s="78">
        <v>21</v>
      </c>
      <c r="L24" s="78">
        <v>541</v>
      </c>
      <c r="M24" s="79">
        <v>13</v>
      </c>
    </row>
    <row r="25" spans="1:16" s="58" customFormat="1" ht="15.75" customHeight="1">
      <c r="A25" s="67" t="s">
        <v>203</v>
      </c>
      <c r="B25" s="68"/>
      <c r="C25" s="77">
        <v>117</v>
      </c>
      <c r="D25" s="78">
        <v>4</v>
      </c>
      <c r="E25" s="78" t="s">
        <v>186</v>
      </c>
      <c r="F25" s="78">
        <v>1</v>
      </c>
      <c r="G25" s="78">
        <v>3</v>
      </c>
      <c r="H25" s="78" t="s">
        <v>186</v>
      </c>
      <c r="I25" s="78">
        <v>113</v>
      </c>
      <c r="J25" s="78">
        <v>1</v>
      </c>
      <c r="K25" s="78">
        <v>3</v>
      </c>
      <c r="L25" s="78">
        <v>103</v>
      </c>
      <c r="M25" s="79">
        <v>2</v>
      </c>
    </row>
    <row r="26" spans="1:16" s="58" customFormat="1" ht="15.75" customHeight="1">
      <c r="A26" s="82"/>
      <c r="B26" s="83"/>
      <c r="C26" s="73"/>
      <c r="D26" s="70"/>
      <c r="E26" s="70"/>
      <c r="F26" s="70"/>
      <c r="G26" s="70"/>
      <c r="H26" s="70"/>
      <c r="I26" s="70"/>
      <c r="J26" s="70"/>
      <c r="K26" s="70"/>
      <c r="L26" s="70"/>
      <c r="M26" s="71"/>
    </row>
    <row r="27" spans="1:16" s="58" customFormat="1" ht="15.75" customHeight="1">
      <c r="A27" s="84" t="s">
        <v>204</v>
      </c>
      <c r="B27" s="85"/>
      <c r="C27" s="73"/>
      <c r="D27" s="70"/>
      <c r="E27" s="70"/>
      <c r="F27" s="70"/>
      <c r="G27" s="70"/>
      <c r="H27" s="70"/>
      <c r="I27" s="70"/>
      <c r="J27" s="70"/>
      <c r="K27" s="70"/>
      <c r="L27" s="70"/>
      <c r="M27" s="71"/>
    </row>
    <row r="28" spans="1:16" s="58" customFormat="1" ht="15.75" customHeight="1">
      <c r="A28" s="86" t="s">
        <v>205</v>
      </c>
      <c r="B28" s="87"/>
      <c r="C28" s="77">
        <v>79532</v>
      </c>
      <c r="D28" s="78">
        <v>35534</v>
      </c>
      <c r="E28" s="78">
        <v>1654</v>
      </c>
      <c r="F28" s="78">
        <v>28350</v>
      </c>
      <c r="G28" s="78">
        <v>3103</v>
      </c>
      <c r="H28" s="78">
        <v>1407</v>
      </c>
      <c r="I28" s="78">
        <v>43998</v>
      </c>
      <c r="J28" s="78">
        <v>1146</v>
      </c>
      <c r="K28" s="78">
        <v>24693</v>
      </c>
      <c r="L28" s="78">
        <v>14367</v>
      </c>
      <c r="M28" s="79">
        <v>2287</v>
      </c>
    </row>
    <row r="29" spans="1:16" s="58" customFormat="1" ht="15.75" customHeight="1">
      <c r="A29" s="86" t="s">
        <v>206</v>
      </c>
      <c r="B29" s="76"/>
      <c r="C29" s="88">
        <v>41392</v>
      </c>
      <c r="D29" s="89">
        <v>17815</v>
      </c>
      <c r="E29" s="89">
        <v>339</v>
      </c>
      <c r="F29" s="89">
        <v>14243</v>
      </c>
      <c r="G29" s="89">
        <v>2313</v>
      </c>
      <c r="H29" s="89">
        <v>451</v>
      </c>
      <c r="I29" s="89">
        <v>23577</v>
      </c>
      <c r="J29" s="89">
        <v>534</v>
      </c>
      <c r="K29" s="89">
        <v>9941</v>
      </c>
      <c r="L29" s="89">
        <v>11171</v>
      </c>
      <c r="M29" s="90">
        <v>888</v>
      </c>
    </row>
    <row r="30" spans="1:16" s="58" customFormat="1" ht="15.75" customHeight="1">
      <c r="A30" s="86" t="s">
        <v>207</v>
      </c>
      <c r="B30" s="76"/>
      <c r="C30" s="77">
        <v>10709</v>
      </c>
      <c r="D30" s="78">
        <v>3723</v>
      </c>
      <c r="E30" s="78">
        <v>44</v>
      </c>
      <c r="F30" s="78">
        <v>2597</v>
      </c>
      <c r="G30" s="78">
        <v>940</v>
      </c>
      <c r="H30" s="78">
        <v>42</v>
      </c>
      <c r="I30" s="78">
        <v>6986</v>
      </c>
      <c r="J30" s="78">
        <v>164</v>
      </c>
      <c r="K30" s="78">
        <v>1187</v>
      </c>
      <c r="L30" s="78">
        <v>5045</v>
      </c>
      <c r="M30" s="79">
        <v>202</v>
      </c>
    </row>
    <row r="31" spans="1:16" s="58" customFormat="1" ht="15.75" customHeight="1">
      <c r="A31" s="91"/>
      <c r="B31" s="92"/>
      <c r="C31" s="93"/>
      <c r="D31" s="94"/>
      <c r="E31" s="94"/>
      <c r="F31" s="94"/>
      <c r="G31" s="94"/>
      <c r="H31" s="94"/>
      <c r="I31" s="94"/>
      <c r="J31" s="94"/>
      <c r="K31" s="94"/>
      <c r="L31" s="94"/>
      <c r="M31" s="95"/>
    </row>
    <row r="32" spans="1:16" s="58" customFormat="1" ht="15" customHeight="1">
      <c r="A32" s="85" t="s">
        <v>208</v>
      </c>
      <c r="B32" s="72"/>
      <c r="C32" s="72"/>
      <c r="D32" s="96"/>
      <c r="E32" s="96"/>
      <c r="F32" s="97"/>
      <c r="G32" s="98"/>
      <c r="H32" s="98"/>
      <c r="I32" s="99"/>
      <c r="J32" s="100"/>
      <c r="K32" s="101"/>
      <c r="L32" s="50"/>
      <c r="M32" s="50"/>
      <c r="N32" s="50"/>
      <c r="O32" s="100"/>
      <c r="P32" s="100"/>
    </row>
    <row r="33" ht="14.25" customHeight="1"/>
    <row r="34" ht="14.25" customHeight="1"/>
  </sheetData>
  <mergeCells count="5">
    <mergeCell ref="A1:M1"/>
    <mergeCell ref="L2:M2"/>
    <mergeCell ref="D3:H3"/>
    <mergeCell ref="I3:M3"/>
    <mergeCell ref="A4:B4"/>
  </mergeCells>
  <phoneticPr fontId="2"/>
  <pageMargins left="0.28999999999999998" right="0.59055118110236227" top="0.78740157480314965" bottom="0.78740157480314965"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33"/>
  <sheetViews>
    <sheetView zoomScaleNormal="100" workbookViewId="0">
      <selection activeCell="L22" sqref="L22"/>
    </sheetView>
  </sheetViews>
  <sheetFormatPr defaultRowHeight="13.5"/>
  <cols>
    <col min="1" max="12" width="10.375" style="38" customWidth="1"/>
    <col min="13" max="16384" width="9" style="38"/>
  </cols>
  <sheetData>
    <row r="1" spans="1:44" ht="14.25" customHeight="1">
      <c r="A1" s="425" t="s">
        <v>350</v>
      </c>
      <c r="B1" s="426"/>
      <c r="C1" s="426"/>
      <c r="D1" s="426"/>
      <c r="E1" s="426"/>
      <c r="F1" s="426"/>
      <c r="G1" s="427"/>
      <c r="H1" s="427"/>
      <c r="I1" s="427"/>
      <c r="J1" s="427"/>
      <c r="K1" s="427"/>
      <c r="L1" s="102"/>
      <c r="M1" s="102"/>
      <c r="N1" s="102"/>
      <c r="O1" s="103"/>
      <c r="P1" s="103"/>
      <c r="Q1" s="103"/>
      <c r="R1" s="103"/>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row>
    <row r="2" spans="1:44" ht="14.25" customHeight="1">
      <c r="A2" s="105"/>
      <c r="B2" s="105"/>
      <c r="C2" s="105"/>
      <c r="D2" s="105"/>
      <c r="E2" s="105"/>
      <c r="F2" s="105"/>
      <c r="G2" s="105"/>
      <c r="H2" s="105"/>
      <c r="I2" s="105"/>
      <c r="J2" s="103"/>
      <c r="K2" s="103"/>
      <c r="L2" s="103"/>
      <c r="M2" s="103"/>
      <c r="N2" s="103"/>
      <c r="O2" s="103"/>
      <c r="P2" s="103"/>
      <c r="Q2" s="103"/>
      <c r="R2" s="103"/>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row>
    <row r="3" spans="1:44" ht="15" customHeight="1">
      <c r="A3" s="428" t="s">
        <v>209</v>
      </c>
      <c r="B3" s="429"/>
      <c r="C3" s="429"/>
      <c r="D3" s="419"/>
      <c r="E3" s="419"/>
      <c r="F3" s="106"/>
      <c r="G3" s="428" t="s">
        <v>210</v>
      </c>
      <c r="H3" s="430"/>
      <c r="I3" s="430"/>
      <c r="J3" s="430"/>
      <c r="K3" s="431"/>
      <c r="L3" s="103"/>
      <c r="M3" s="103"/>
      <c r="N3" s="103"/>
      <c r="O3" s="103"/>
      <c r="P3" s="103"/>
      <c r="Q3" s="103"/>
      <c r="R3" s="107"/>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row>
    <row r="4" spans="1:44" s="58" customFormat="1" ht="15" customHeight="1">
      <c r="A4" s="109" t="s">
        <v>176</v>
      </c>
      <c r="B4" s="109" t="s">
        <v>13</v>
      </c>
      <c r="C4" s="109" t="s">
        <v>14</v>
      </c>
      <c r="D4" s="109" t="s">
        <v>352</v>
      </c>
      <c r="E4" s="428" t="s">
        <v>353</v>
      </c>
      <c r="F4" s="420"/>
      <c r="G4" s="109" t="s">
        <v>211</v>
      </c>
      <c r="H4" s="428" t="s">
        <v>212</v>
      </c>
      <c r="I4" s="420"/>
      <c r="J4" s="432" t="s">
        <v>213</v>
      </c>
      <c r="K4" s="420"/>
      <c r="L4" s="110"/>
      <c r="M4" s="110"/>
      <c r="N4" s="110"/>
      <c r="O4" s="110"/>
      <c r="P4" s="110"/>
      <c r="Q4" s="110"/>
      <c r="R4" s="111"/>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row>
    <row r="5" spans="1:44" s="58" customFormat="1" ht="15" customHeight="1">
      <c r="A5" s="113"/>
      <c r="B5" s="113"/>
      <c r="C5" s="113"/>
      <c r="D5" s="113" t="s">
        <v>214</v>
      </c>
      <c r="E5" s="114" t="s">
        <v>215</v>
      </c>
      <c r="F5" s="114" t="s">
        <v>216</v>
      </c>
      <c r="G5" s="113" t="s">
        <v>217</v>
      </c>
      <c r="H5" s="114" t="s">
        <v>218</v>
      </c>
      <c r="I5" s="114" t="s">
        <v>219</v>
      </c>
      <c r="J5" s="114" t="s">
        <v>218</v>
      </c>
      <c r="K5" s="114" t="s">
        <v>219</v>
      </c>
      <c r="L5" s="110"/>
      <c r="M5" s="110"/>
      <c r="N5" s="110"/>
      <c r="O5" s="110"/>
      <c r="P5" s="110"/>
      <c r="Q5" s="110"/>
      <c r="R5" s="111"/>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row>
    <row r="6" spans="1:44" ht="7.5" customHeight="1">
      <c r="A6" s="115"/>
      <c r="B6" s="105"/>
      <c r="C6" s="105"/>
      <c r="D6" s="105"/>
      <c r="E6" s="105"/>
      <c r="F6" s="116"/>
      <c r="G6" s="105"/>
      <c r="H6" s="105"/>
      <c r="I6" s="116"/>
      <c r="J6" s="117"/>
      <c r="K6" s="118"/>
      <c r="L6" s="103"/>
      <c r="M6" s="103"/>
      <c r="N6" s="103"/>
      <c r="O6" s="103"/>
      <c r="P6" s="103"/>
      <c r="Q6" s="103"/>
      <c r="R6" s="107"/>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row>
    <row r="7" spans="1:44" ht="15" customHeight="1">
      <c r="A7" s="119">
        <v>308681</v>
      </c>
      <c r="B7" s="120">
        <v>152320</v>
      </c>
      <c r="C7" s="120">
        <v>156361</v>
      </c>
      <c r="D7" s="120">
        <v>306508</v>
      </c>
      <c r="E7" s="120">
        <v>2173</v>
      </c>
      <c r="F7" s="121">
        <v>0.70895376300000001</v>
      </c>
      <c r="G7" s="120">
        <v>131000</v>
      </c>
      <c r="H7" s="120">
        <v>130809</v>
      </c>
      <c r="I7" s="120">
        <v>303053</v>
      </c>
      <c r="J7" s="120">
        <v>191</v>
      </c>
      <c r="K7" s="122">
        <v>5628</v>
      </c>
      <c r="L7" s="103"/>
      <c r="M7" s="103"/>
      <c r="N7" s="103"/>
      <c r="O7" s="103"/>
      <c r="P7" s="103"/>
      <c r="Q7" s="103"/>
      <c r="R7" s="107"/>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row>
    <row r="8" spans="1:44" ht="7.5" customHeight="1">
      <c r="A8" s="124"/>
      <c r="B8" s="51"/>
      <c r="C8" s="51"/>
      <c r="D8" s="51"/>
      <c r="E8" s="51"/>
      <c r="F8" s="51"/>
      <c r="G8" s="51"/>
      <c r="H8" s="51"/>
      <c r="I8" s="51"/>
      <c r="J8" s="51"/>
      <c r="K8" s="52"/>
    </row>
    <row r="9" spans="1:44" ht="15" customHeight="1">
      <c r="A9" s="125" t="s">
        <v>220</v>
      </c>
    </row>
    <row r="10" spans="1:44" ht="14.25" customHeight="1"/>
    <row r="11" spans="1:44" ht="14.25" customHeight="1">
      <c r="E11" s="126"/>
    </row>
    <row r="12" spans="1:44" ht="14.25" customHeight="1"/>
    <row r="13" spans="1:44" ht="14.25" customHeight="1"/>
    <row r="14" spans="1:44" ht="14.25" customHeight="1"/>
    <row r="15" spans="1:44" ht="14.25" customHeight="1"/>
    <row r="16" spans="1:44" ht="14.25">
      <c r="A16" s="425" t="s">
        <v>351</v>
      </c>
      <c r="B16" s="426"/>
      <c r="C16" s="426"/>
      <c r="D16" s="426"/>
      <c r="E16" s="426"/>
      <c r="F16" s="426"/>
      <c r="G16" s="426"/>
      <c r="H16" s="426"/>
      <c r="I16" s="426"/>
      <c r="J16" s="426"/>
      <c r="K16" s="426"/>
      <c r="L16" s="426"/>
    </row>
    <row r="17" spans="1:12" ht="14.25" customHeight="1">
      <c r="A17" s="103"/>
      <c r="B17" s="103"/>
      <c r="C17" s="103"/>
      <c r="D17" s="103"/>
      <c r="E17" s="103"/>
      <c r="F17" s="103"/>
      <c r="G17" s="103"/>
      <c r="H17" s="103"/>
      <c r="I17" s="103"/>
      <c r="J17" s="103"/>
      <c r="K17" s="103"/>
      <c r="L17" s="103"/>
    </row>
    <row r="18" spans="1:12" ht="18.75" customHeight="1">
      <c r="A18" s="40"/>
      <c r="B18" s="41"/>
      <c r="C18" s="432" t="s">
        <v>221</v>
      </c>
      <c r="D18" s="419"/>
      <c r="E18" s="419"/>
      <c r="F18" s="419"/>
      <c r="G18" s="420"/>
      <c r="H18" s="432" t="s">
        <v>222</v>
      </c>
      <c r="I18" s="419"/>
      <c r="J18" s="419"/>
      <c r="K18" s="419"/>
      <c r="L18" s="420"/>
    </row>
    <row r="19" spans="1:12" ht="15" customHeight="1">
      <c r="A19" s="433" t="s">
        <v>223</v>
      </c>
      <c r="B19" s="434"/>
      <c r="C19" s="127" t="s">
        <v>176</v>
      </c>
      <c r="D19" s="39" t="s">
        <v>224</v>
      </c>
      <c r="E19" s="39"/>
      <c r="F19" s="39"/>
      <c r="G19" s="128"/>
      <c r="H19" s="128" t="s">
        <v>225</v>
      </c>
      <c r="I19" s="39" t="s">
        <v>224</v>
      </c>
      <c r="J19" s="39"/>
      <c r="K19" s="39"/>
      <c r="L19" s="128"/>
    </row>
    <row r="20" spans="1:12" ht="15" customHeight="1">
      <c r="A20" s="129"/>
      <c r="B20" s="130"/>
      <c r="C20" s="131"/>
      <c r="D20" s="132" t="s">
        <v>226</v>
      </c>
      <c r="E20" s="132" t="s">
        <v>227</v>
      </c>
      <c r="F20" s="132" t="s">
        <v>228</v>
      </c>
      <c r="G20" s="132" t="s">
        <v>229</v>
      </c>
      <c r="H20" s="133"/>
      <c r="I20" s="132" t="s">
        <v>226</v>
      </c>
      <c r="J20" s="132" t="s">
        <v>227</v>
      </c>
      <c r="K20" s="132" t="s">
        <v>228</v>
      </c>
      <c r="L20" s="133" t="s">
        <v>229</v>
      </c>
    </row>
    <row r="21" spans="1:12" ht="18.75" customHeight="1">
      <c r="A21" s="134" t="s">
        <v>230</v>
      </c>
      <c r="B21" s="135"/>
      <c r="C21" s="136">
        <v>191</v>
      </c>
      <c r="D21" s="137">
        <v>39</v>
      </c>
      <c r="E21" s="137">
        <v>89</v>
      </c>
      <c r="F21" s="137">
        <v>35</v>
      </c>
      <c r="G21" s="137">
        <v>28</v>
      </c>
      <c r="H21" s="137">
        <v>5628</v>
      </c>
      <c r="I21" s="137">
        <v>95</v>
      </c>
      <c r="J21" s="137">
        <v>1369</v>
      </c>
      <c r="K21" s="137">
        <v>1362</v>
      </c>
      <c r="L21" s="138">
        <v>2802</v>
      </c>
    </row>
    <row r="22" spans="1:12" ht="18.75" customHeight="1">
      <c r="A22" s="423" t="s">
        <v>231</v>
      </c>
      <c r="B22" s="424"/>
      <c r="C22" s="139">
        <v>4</v>
      </c>
      <c r="D22" s="143" t="s">
        <v>186</v>
      </c>
      <c r="E22" s="143" t="s">
        <v>186</v>
      </c>
      <c r="F22" s="140">
        <v>4</v>
      </c>
      <c r="G22" s="143" t="s">
        <v>186</v>
      </c>
      <c r="H22" s="140">
        <v>151</v>
      </c>
      <c r="I22" s="143" t="s">
        <v>186</v>
      </c>
      <c r="J22" s="143" t="s">
        <v>186</v>
      </c>
      <c r="K22" s="140">
        <v>151</v>
      </c>
      <c r="L22" s="144" t="s">
        <v>186</v>
      </c>
    </row>
    <row r="23" spans="1:12" ht="18.75" customHeight="1">
      <c r="A23" s="423" t="s">
        <v>232</v>
      </c>
      <c r="B23" s="424"/>
      <c r="C23" s="139">
        <v>14</v>
      </c>
      <c r="D23" s="140">
        <v>2</v>
      </c>
      <c r="E23" s="140">
        <v>4</v>
      </c>
      <c r="F23" s="140">
        <v>3</v>
      </c>
      <c r="G23" s="140">
        <v>5</v>
      </c>
      <c r="H23" s="140">
        <v>943</v>
      </c>
      <c r="I23" s="140">
        <v>4</v>
      </c>
      <c r="J23" s="140">
        <v>57</v>
      </c>
      <c r="K23" s="140">
        <v>104</v>
      </c>
      <c r="L23" s="141">
        <v>778</v>
      </c>
    </row>
    <row r="24" spans="1:12" ht="18.75" customHeight="1">
      <c r="A24" s="423" t="s">
        <v>233</v>
      </c>
      <c r="B24" s="424"/>
      <c r="C24" s="139">
        <v>144</v>
      </c>
      <c r="D24" s="140">
        <v>24</v>
      </c>
      <c r="E24" s="140">
        <v>78</v>
      </c>
      <c r="F24" s="140">
        <v>22</v>
      </c>
      <c r="G24" s="140">
        <v>20</v>
      </c>
      <c r="H24" s="140">
        <v>4011</v>
      </c>
      <c r="I24" s="140">
        <v>76</v>
      </c>
      <c r="J24" s="140">
        <v>1224</v>
      </c>
      <c r="K24" s="140">
        <v>871</v>
      </c>
      <c r="L24" s="141">
        <v>1840</v>
      </c>
    </row>
    <row r="25" spans="1:12" ht="18.75" customHeight="1">
      <c r="A25" s="423" t="s">
        <v>234</v>
      </c>
      <c r="B25" s="424"/>
      <c r="C25" s="139">
        <v>18</v>
      </c>
      <c r="D25" s="140">
        <v>2</v>
      </c>
      <c r="E25" s="140">
        <v>7</v>
      </c>
      <c r="F25" s="140">
        <v>6</v>
      </c>
      <c r="G25" s="140">
        <v>3</v>
      </c>
      <c r="H25" s="140">
        <v>512</v>
      </c>
      <c r="I25" s="140">
        <v>4</v>
      </c>
      <c r="J25" s="140">
        <v>88</v>
      </c>
      <c r="K25" s="140">
        <v>236</v>
      </c>
      <c r="L25" s="141">
        <v>184</v>
      </c>
    </row>
    <row r="26" spans="1:12" ht="18.75" customHeight="1">
      <c r="A26" s="423" t="s">
        <v>235</v>
      </c>
      <c r="B26" s="424"/>
      <c r="C26" s="142" t="s">
        <v>186</v>
      </c>
      <c r="D26" s="143" t="s">
        <v>186</v>
      </c>
      <c r="E26" s="143" t="s">
        <v>186</v>
      </c>
      <c r="F26" s="143" t="s">
        <v>186</v>
      </c>
      <c r="G26" s="143" t="s">
        <v>186</v>
      </c>
      <c r="H26" s="143" t="s">
        <v>186</v>
      </c>
      <c r="I26" s="143" t="s">
        <v>186</v>
      </c>
      <c r="J26" s="143" t="s">
        <v>186</v>
      </c>
      <c r="K26" s="143" t="s">
        <v>186</v>
      </c>
      <c r="L26" s="144" t="s">
        <v>186</v>
      </c>
    </row>
    <row r="27" spans="1:12" s="58" customFormat="1" ht="18.75" customHeight="1">
      <c r="A27" s="145" t="s">
        <v>236</v>
      </c>
      <c r="B27" s="146"/>
      <c r="C27" s="147">
        <v>11</v>
      </c>
      <c r="D27" s="148">
        <v>11</v>
      </c>
      <c r="E27" s="149" t="s">
        <v>186</v>
      </c>
      <c r="F27" s="149" t="s">
        <v>186</v>
      </c>
      <c r="G27" s="149" t="s">
        <v>186</v>
      </c>
      <c r="H27" s="148">
        <v>11</v>
      </c>
      <c r="I27" s="148">
        <v>11</v>
      </c>
      <c r="J27" s="149" t="s">
        <v>186</v>
      </c>
      <c r="K27" s="149" t="s">
        <v>186</v>
      </c>
      <c r="L27" s="150" t="s">
        <v>186</v>
      </c>
    </row>
    <row r="28" spans="1:12" ht="14.25" customHeight="1"/>
    <row r="29" spans="1:12" ht="14.25" customHeight="1"/>
    <row r="30" spans="1:12" ht="14.25" customHeight="1"/>
    <row r="31" spans="1:12" ht="14.25" customHeight="1"/>
    <row r="32" spans="1:12" ht="14.25" customHeight="1"/>
    <row r="33" ht="14.25" customHeight="1"/>
  </sheetData>
  <mergeCells count="15">
    <mergeCell ref="A26:B26"/>
    <mergeCell ref="A1:K1"/>
    <mergeCell ref="A3:E3"/>
    <mergeCell ref="G3:K3"/>
    <mergeCell ref="E4:F4"/>
    <mergeCell ref="H4:I4"/>
    <mergeCell ref="J4:K4"/>
    <mergeCell ref="A16:L16"/>
    <mergeCell ref="C18:G18"/>
    <mergeCell ref="H18:L18"/>
    <mergeCell ref="A19:B19"/>
    <mergeCell ref="A22:B22"/>
    <mergeCell ref="A23:B23"/>
    <mergeCell ref="A24:B24"/>
    <mergeCell ref="A25:B25"/>
  </mergeCells>
  <phoneticPr fontId="2"/>
  <pageMargins left="0.42" right="0.55118110236220474"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5"/>
  <sheetViews>
    <sheetView topLeftCell="A13" workbookViewId="0">
      <selection activeCell="G8" sqref="G8:H41"/>
    </sheetView>
  </sheetViews>
  <sheetFormatPr defaultRowHeight="13.5"/>
  <cols>
    <col min="1" max="1" width="2.25" style="38" customWidth="1"/>
    <col min="2" max="2" width="2" style="38" customWidth="1"/>
    <col min="3" max="3" width="1.75" style="38" customWidth="1"/>
    <col min="4" max="4" width="4.5" style="38" bestFit="1" customWidth="1"/>
    <col min="5" max="5" width="32.75" style="38" customWidth="1"/>
    <col min="6" max="6" width="0.75" style="38" customWidth="1"/>
    <col min="7" max="8" width="10.875" style="38" customWidth="1"/>
    <col min="9" max="16384" width="9" style="38"/>
  </cols>
  <sheetData>
    <row r="1" spans="1:8" ht="17.25" customHeight="1">
      <c r="A1" s="435" t="s">
        <v>237</v>
      </c>
      <c r="B1" s="435"/>
      <c r="C1" s="435"/>
      <c r="D1" s="435"/>
      <c r="E1" s="435"/>
      <c r="F1" s="435"/>
      <c r="G1" s="435"/>
      <c r="H1" s="435"/>
    </row>
    <row r="2" spans="1:8" ht="15" customHeight="1">
      <c r="B2" s="151"/>
      <c r="C2" s="152"/>
      <c r="D2" s="152"/>
      <c r="E2" s="152"/>
      <c r="F2" s="152"/>
      <c r="G2" s="152"/>
      <c r="H2" s="152"/>
    </row>
    <row r="3" spans="1:8" ht="17.25" customHeight="1">
      <c r="A3" s="40"/>
      <c r="B3" s="153"/>
      <c r="C3" s="153"/>
      <c r="D3" s="153"/>
      <c r="E3" s="153"/>
      <c r="F3" s="154"/>
      <c r="G3" s="155" t="s">
        <v>184</v>
      </c>
      <c r="H3" s="156" t="s">
        <v>184</v>
      </c>
    </row>
    <row r="4" spans="1:8" ht="17.25" customHeight="1">
      <c r="A4" s="44"/>
      <c r="B4" s="436" t="s">
        <v>238</v>
      </c>
      <c r="C4" s="437"/>
      <c r="D4" s="437"/>
      <c r="E4" s="437"/>
      <c r="F4" s="157"/>
      <c r="G4" s="158" t="s">
        <v>239</v>
      </c>
      <c r="H4" s="159" t="s">
        <v>240</v>
      </c>
    </row>
    <row r="5" spans="1:8" ht="17.25" customHeight="1">
      <c r="A5" s="44"/>
      <c r="B5" s="160"/>
      <c r="C5" s="160"/>
      <c r="D5" s="160"/>
      <c r="E5" s="160"/>
      <c r="F5" s="161"/>
      <c r="G5" s="158"/>
      <c r="H5" s="159"/>
    </row>
    <row r="6" spans="1:8" ht="17.25" customHeight="1">
      <c r="A6" s="124"/>
      <c r="B6" s="162"/>
      <c r="C6" s="162"/>
      <c r="D6" s="162"/>
      <c r="E6" s="162"/>
      <c r="F6" s="45"/>
      <c r="G6" s="163" t="s">
        <v>241</v>
      </c>
      <c r="H6" s="164" t="s">
        <v>242</v>
      </c>
    </row>
    <row r="7" spans="1:8" ht="4.5" customHeight="1">
      <c r="A7" s="44"/>
      <c r="B7" s="165"/>
      <c r="C7" s="165"/>
      <c r="D7" s="165"/>
      <c r="E7" s="165"/>
      <c r="F7" s="166"/>
      <c r="G7" s="167"/>
      <c r="H7" s="168"/>
    </row>
    <row r="8" spans="1:8" ht="17.25" customHeight="1">
      <c r="A8" s="44"/>
      <c r="B8" s="438" t="s">
        <v>230</v>
      </c>
      <c r="C8" s="439"/>
      <c r="D8" s="439"/>
      <c r="E8" s="439"/>
      <c r="F8" s="169"/>
      <c r="G8" s="170">
        <v>130809</v>
      </c>
      <c r="H8" s="171">
        <v>303053</v>
      </c>
    </row>
    <row r="9" spans="1:8" ht="17.25" customHeight="1">
      <c r="A9" s="44"/>
      <c r="B9" s="172"/>
      <c r="C9" s="172"/>
      <c r="D9" s="172"/>
      <c r="E9" s="172"/>
      <c r="F9" s="43"/>
      <c r="G9" s="73"/>
      <c r="H9" s="71"/>
    </row>
    <row r="10" spans="1:8" ht="17.25" customHeight="1">
      <c r="A10" s="44"/>
      <c r="B10" s="172" t="s">
        <v>243</v>
      </c>
      <c r="C10" s="172"/>
      <c r="D10" s="173"/>
      <c r="E10" s="174" t="s">
        <v>244</v>
      </c>
      <c r="F10" s="49"/>
      <c r="G10" s="170">
        <v>86428</v>
      </c>
      <c r="H10" s="171">
        <v>256064</v>
      </c>
    </row>
    <row r="11" spans="1:8" ht="17.25" customHeight="1">
      <c r="A11" s="44"/>
      <c r="B11" s="172"/>
      <c r="C11" s="172"/>
      <c r="D11" s="172"/>
      <c r="E11" s="172"/>
      <c r="F11" s="43"/>
      <c r="G11" s="73"/>
      <c r="H11" s="71"/>
    </row>
    <row r="12" spans="1:8" ht="17.25" customHeight="1">
      <c r="A12" s="44"/>
      <c r="B12" s="172"/>
      <c r="C12" s="172" t="s">
        <v>245</v>
      </c>
      <c r="D12" s="110"/>
      <c r="E12" s="174" t="s">
        <v>246</v>
      </c>
      <c r="F12" s="49"/>
      <c r="G12" s="170">
        <v>79861</v>
      </c>
      <c r="H12" s="171">
        <v>229591</v>
      </c>
    </row>
    <row r="13" spans="1:8" ht="17.25" customHeight="1">
      <c r="A13" s="44"/>
      <c r="B13" s="172"/>
      <c r="C13" s="172"/>
      <c r="D13" s="175" t="s">
        <v>247</v>
      </c>
      <c r="E13" s="174" t="s">
        <v>248</v>
      </c>
      <c r="F13" s="49"/>
      <c r="G13" s="170">
        <v>28567</v>
      </c>
      <c r="H13" s="171">
        <v>57134</v>
      </c>
    </row>
    <row r="14" spans="1:8" ht="17.25" customHeight="1">
      <c r="A14" s="44"/>
      <c r="B14" s="172"/>
      <c r="C14" s="172"/>
      <c r="D14" s="175" t="s">
        <v>249</v>
      </c>
      <c r="E14" s="174" t="s">
        <v>250</v>
      </c>
      <c r="F14" s="49"/>
      <c r="G14" s="170">
        <v>39442</v>
      </c>
      <c r="H14" s="171">
        <v>144302</v>
      </c>
    </row>
    <row r="15" spans="1:8" ht="17.25" customHeight="1">
      <c r="A15" s="44"/>
      <c r="B15" s="172"/>
      <c r="C15" s="172"/>
      <c r="D15" s="175" t="s">
        <v>251</v>
      </c>
      <c r="E15" s="174" t="s">
        <v>252</v>
      </c>
      <c r="F15" s="49"/>
      <c r="G15" s="170">
        <v>1778</v>
      </c>
      <c r="H15" s="171">
        <v>4068</v>
      </c>
    </row>
    <row r="16" spans="1:8" ht="17.25" customHeight="1">
      <c r="A16" s="44"/>
      <c r="B16" s="172"/>
      <c r="C16" s="172"/>
      <c r="D16" s="175" t="s">
        <v>253</v>
      </c>
      <c r="E16" s="174" t="s">
        <v>254</v>
      </c>
      <c r="F16" s="49"/>
      <c r="G16" s="170">
        <v>10074</v>
      </c>
      <c r="H16" s="171">
        <v>24087</v>
      </c>
    </row>
    <row r="17" spans="1:8" ht="17.25" customHeight="1">
      <c r="A17" s="44"/>
      <c r="B17" s="172"/>
      <c r="C17" s="172"/>
      <c r="D17" s="172"/>
      <c r="E17" s="172"/>
      <c r="F17" s="43"/>
      <c r="G17" s="73"/>
      <c r="H17" s="71"/>
    </row>
    <row r="18" spans="1:8" ht="17.25" customHeight="1">
      <c r="A18" s="44"/>
      <c r="B18" s="172"/>
      <c r="C18" s="110" t="s">
        <v>255</v>
      </c>
      <c r="D18" s="172"/>
      <c r="E18" s="174" t="s">
        <v>256</v>
      </c>
      <c r="F18" s="49"/>
      <c r="G18" s="170">
        <v>6567</v>
      </c>
      <c r="H18" s="171">
        <v>26473</v>
      </c>
    </row>
    <row r="19" spans="1:8" ht="17.25" customHeight="1">
      <c r="A19" s="44"/>
      <c r="B19" s="172"/>
      <c r="C19" s="172"/>
      <c r="D19" s="175" t="s">
        <v>257</v>
      </c>
      <c r="E19" s="174" t="s">
        <v>258</v>
      </c>
      <c r="F19" s="49"/>
      <c r="G19" s="170">
        <v>210</v>
      </c>
      <c r="H19" s="171">
        <v>840</v>
      </c>
    </row>
    <row r="20" spans="1:8" ht="17.25" customHeight="1">
      <c r="A20" s="44"/>
      <c r="B20" s="172"/>
      <c r="C20" s="172"/>
      <c r="D20" s="175" t="s">
        <v>259</v>
      </c>
      <c r="E20" s="174" t="s">
        <v>260</v>
      </c>
      <c r="F20" s="49"/>
      <c r="G20" s="170">
        <v>1057</v>
      </c>
      <c r="H20" s="171">
        <v>3171</v>
      </c>
    </row>
    <row r="21" spans="1:8" ht="17.25" customHeight="1">
      <c r="A21" s="44"/>
      <c r="B21" s="172"/>
      <c r="C21" s="172"/>
      <c r="D21" s="175" t="s">
        <v>261</v>
      </c>
      <c r="E21" s="174" t="s">
        <v>262</v>
      </c>
      <c r="F21" s="49"/>
      <c r="G21" s="170">
        <v>673</v>
      </c>
      <c r="H21" s="171">
        <v>3914</v>
      </c>
    </row>
    <row r="22" spans="1:8" ht="17.25" customHeight="1">
      <c r="A22" s="44"/>
      <c r="B22" s="172"/>
      <c r="C22" s="172"/>
      <c r="D22" s="175" t="s">
        <v>263</v>
      </c>
      <c r="E22" s="174" t="s">
        <v>264</v>
      </c>
      <c r="F22" s="49"/>
      <c r="G22" s="170">
        <v>1845</v>
      </c>
      <c r="H22" s="171">
        <v>8535</v>
      </c>
    </row>
    <row r="23" spans="1:8" ht="17.25" customHeight="1">
      <c r="A23" s="44"/>
      <c r="B23" s="172"/>
      <c r="C23" s="172"/>
      <c r="D23" s="175" t="s">
        <v>265</v>
      </c>
      <c r="E23" s="172" t="s">
        <v>266</v>
      </c>
      <c r="F23" s="43"/>
      <c r="G23" s="170">
        <v>218</v>
      </c>
      <c r="H23" s="171">
        <v>701</v>
      </c>
    </row>
    <row r="24" spans="1:8" ht="17.25" customHeight="1">
      <c r="A24" s="44"/>
      <c r="B24" s="172"/>
      <c r="C24" s="172"/>
      <c r="D24" s="110"/>
      <c r="E24" s="176" t="s">
        <v>267</v>
      </c>
      <c r="F24" s="161"/>
      <c r="G24" s="170"/>
      <c r="H24" s="171"/>
    </row>
    <row r="25" spans="1:8" ht="17.25" customHeight="1">
      <c r="A25" s="44"/>
      <c r="B25" s="172"/>
      <c r="C25" s="172"/>
      <c r="D25" s="175" t="s">
        <v>268</v>
      </c>
      <c r="E25" s="172" t="s">
        <v>269</v>
      </c>
      <c r="F25" s="43"/>
      <c r="G25" s="170">
        <v>712</v>
      </c>
      <c r="H25" s="171">
        <v>3309</v>
      </c>
    </row>
    <row r="26" spans="1:8" ht="17.25" customHeight="1">
      <c r="A26" s="44"/>
      <c r="B26" s="172"/>
      <c r="C26" s="172"/>
      <c r="D26" s="110"/>
      <c r="E26" s="176" t="s">
        <v>267</v>
      </c>
      <c r="F26" s="161"/>
      <c r="G26" s="170"/>
      <c r="H26" s="171"/>
    </row>
    <row r="27" spans="1:8" ht="17.25" customHeight="1">
      <c r="A27" s="44"/>
      <c r="B27" s="172"/>
      <c r="C27" s="172"/>
      <c r="D27" s="175" t="s">
        <v>270</v>
      </c>
      <c r="E27" s="172" t="s">
        <v>271</v>
      </c>
      <c r="F27" s="43"/>
      <c r="G27" s="170">
        <v>64</v>
      </c>
      <c r="H27" s="171">
        <v>288</v>
      </c>
    </row>
    <row r="28" spans="1:8" ht="17.25" customHeight="1">
      <c r="A28" s="44"/>
      <c r="B28" s="172"/>
      <c r="C28" s="172"/>
      <c r="D28" s="110"/>
      <c r="E28" s="176" t="s">
        <v>267</v>
      </c>
      <c r="F28" s="161"/>
      <c r="G28" s="170"/>
      <c r="H28" s="171"/>
    </row>
    <row r="29" spans="1:8" ht="17.25" customHeight="1">
      <c r="A29" s="44"/>
      <c r="B29" s="172"/>
      <c r="C29" s="172"/>
      <c r="D29" s="175" t="s">
        <v>272</v>
      </c>
      <c r="E29" s="174" t="s">
        <v>273</v>
      </c>
      <c r="F29" s="49"/>
      <c r="G29" s="170">
        <v>158</v>
      </c>
      <c r="H29" s="171">
        <v>1006</v>
      </c>
    </row>
    <row r="30" spans="1:8" ht="17.25" customHeight="1">
      <c r="A30" s="44"/>
      <c r="B30" s="172"/>
      <c r="C30" s="172"/>
      <c r="D30" s="175"/>
      <c r="E30" s="176" t="s">
        <v>267</v>
      </c>
      <c r="F30" s="161"/>
      <c r="G30" s="170"/>
      <c r="H30" s="171"/>
    </row>
    <row r="31" spans="1:8" ht="17.25" customHeight="1">
      <c r="A31" s="44"/>
      <c r="B31" s="172"/>
      <c r="C31" s="172"/>
      <c r="D31" s="175" t="s">
        <v>274</v>
      </c>
      <c r="E31" s="174" t="s">
        <v>275</v>
      </c>
      <c r="F31" s="49"/>
      <c r="G31" s="170">
        <v>527</v>
      </c>
      <c r="H31" s="171">
        <v>1098</v>
      </c>
    </row>
    <row r="32" spans="1:8" ht="17.25" customHeight="1">
      <c r="A32" s="44"/>
      <c r="B32" s="172"/>
      <c r="C32" s="172"/>
      <c r="D32" s="175" t="s">
        <v>276</v>
      </c>
      <c r="E32" s="174" t="s">
        <v>277</v>
      </c>
      <c r="F32" s="49"/>
      <c r="G32" s="170">
        <v>1103</v>
      </c>
      <c r="H32" s="171">
        <v>3611</v>
      </c>
    </row>
    <row r="33" spans="1:8" ht="17.25" customHeight="1">
      <c r="A33" s="44"/>
      <c r="B33" s="172"/>
      <c r="C33" s="172"/>
      <c r="D33" s="172"/>
      <c r="E33" s="172"/>
      <c r="F33" s="43"/>
      <c r="G33" s="73"/>
      <c r="H33" s="71"/>
    </row>
    <row r="34" spans="1:8" ht="17.25" customHeight="1">
      <c r="A34" s="44"/>
      <c r="B34" s="172" t="s">
        <v>278</v>
      </c>
      <c r="C34" s="172"/>
      <c r="D34" s="173"/>
      <c r="E34" s="174" t="s">
        <v>279</v>
      </c>
      <c r="F34" s="49"/>
      <c r="G34" s="170">
        <v>1410</v>
      </c>
      <c r="H34" s="171">
        <v>3494</v>
      </c>
    </row>
    <row r="35" spans="1:8" ht="17.25" customHeight="1">
      <c r="A35" s="44"/>
      <c r="B35" s="172"/>
      <c r="C35" s="172"/>
      <c r="D35" s="172"/>
      <c r="E35" s="172"/>
      <c r="F35" s="43"/>
      <c r="G35" s="73"/>
      <c r="H35" s="71"/>
    </row>
    <row r="36" spans="1:8" ht="17.25" customHeight="1">
      <c r="A36" s="44"/>
      <c r="B36" s="172" t="s">
        <v>280</v>
      </c>
      <c r="C36" s="172"/>
      <c r="D36" s="173"/>
      <c r="E36" s="174" t="s">
        <v>281</v>
      </c>
      <c r="F36" s="49"/>
      <c r="G36" s="170">
        <v>42681</v>
      </c>
      <c r="H36" s="171">
        <v>42681</v>
      </c>
    </row>
    <row r="37" spans="1:8" ht="17.25" customHeight="1">
      <c r="A37" s="44"/>
      <c r="B37" s="172"/>
      <c r="C37" s="172"/>
      <c r="D37" s="172"/>
      <c r="E37" s="172"/>
      <c r="F37" s="43"/>
      <c r="G37" s="73"/>
      <c r="H37" s="71"/>
    </row>
    <row r="38" spans="1:8" ht="17.25" customHeight="1">
      <c r="A38" s="44"/>
      <c r="B38" s="172"/>
      <c r="C38" s="173"/>
      <c r="D38" s="172"/>
      <c r="E38" s="172" t="s">
        <v>282</v>
      </c>
      <c r="F38" s="43"/>
      <c r="G38" s="73"/>
      <c r="H38" s="71"/>
    </row>
    <row r="39" spans="1:8" ht="17.25" customHeight="1">
      <c r="A39" s="44"/>
      <c r="B39" s="173"/>
      <c r="C39" s="174"/>
      <c r="D39" s="174"/>
      <c r="E39" s="174" t="s">
        <v>283</v>
      </c>
      <c r="F39" s="49"/>
      <c r="G39" s="177">
        <v>1542</v>
      </c>
      <c r="H39" s="178">
        <v>3994</v>
      </c>
    </row>
    <row r="40" spans="1:8" ht="17.25" customHeight="1">
      <c r="A40" s="44"/>
      <c r="B40" s="172"/>
      <c r="C40" s="172"/>
      <c r="D40" s="172"/>
      <c r="E40" s="172"/>
      <c r="F40" s="43"/>
      <c r="G40" s="73"/>
      <c r="H40" s="71"/>
    </row>
    <row r="41" spans="1:8" ht="17.25" customHeight="1">
      <c r="A41" s="44"/>
      <c r="B41" s="173"/>
      <c r="C41" s="174"/>
      <c r="D41" s="174"/>
      <c r="E41" s="174" t="s">
        <v>284</v>
      </c>
      <c r="F41" s="49"/>
      <c r="G41" s="177">
        <v>188</v>
      </c>
      <c r="H41" s="178">
        <v>487</v>
      </c>
    </row>
    <row r="42" spans="1:8" ht="17.25" customHeight="1">
      <c r="A42" s="124"/>
      <c r="B42" s="179"/>
      <c r="C42" s="179"/>
      <c r="D42" s="179"/>
      <c r="E42" s="179"/>
      <c r="F42" s="45"/>
      <c r="G42" s="93"/>
      <c r="H42" s="95"/>
    </row>
    <row r="43" spans="1:8" ht="14.25" customHeight="1">
      <c r="B43" s="103"/>
      <c r="C43" s="103"/>
      <c r="D43" s="103"/>
      <c r="E43" s="103"/>
      <c r="F43" s="103"/>
      <c r="G43" s="167"/>
      <c r="H43" s="180"/>
    </row>
    <row r="44" spans="1:8" ht="14.25" customHeight="1">
      <c r="B44" s="103"/>
      <c r="C44" s="103"/>
      <c r="D44" s="103"/>
      <c r="E44" s="103"/>
      <c r="F44" s="103"/>
      <c r="G44" s="167"/>
      <c r="H44" s="181"/>
    </row>
    <row r="45" spans="1:8" ht="14.25" customHeight="1"/>
  </sheetData>
  <mergeCells count="3">
    <mergeCell ref="A1:H1"/>
    <mergeCell ref="B4:E4"/>
    <mergeCell ref="B8:E8"/>
  </mergeCells>
  <phoneticPr fontId="2"/>
  <pageMargins left="1.4173228346456694" right="0.59055118110236227" top="0.98425196850393704" bottom="0.98425196850393704" header="0.51181102362204722" footer="0.3937007874015748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S35"/>
  <sheetViews>
    <sheetView workbookViewId="0">
      <selection activeCell="L10" sqref="L10"/>
    </sheetView>
  </sheetViews>
  <sheetFormatPr defaultRowHeight="13.5"/>
  <cols>
    <col min="1" max="1" width="2.875" style="38" customWidth="1"/>
    <col min="2" max="2" width="8.25" style="38" customWidth="1"/>
    <col min="3" max="4" width="9" style="38"/>
    <col min="5" max="5" width="11.875" style="38" customWidth="1"/>
    <col min="6" max="7" width="10" style="38" customWidth="1"/>
    <col min="8" max="8" width="8.5" style="38" bestFit="1" customWidth="1"/>
    <col min="9" max="12" width="10" style="38" customWidth="1"/>
    <col min="13" max="16384" width="9" style="38"/>
  </cols>
  <sheetData>
    <row r="1" spans="1:45" ht="17.25">
      <c r="A1" s="456" t="s">
        <v>354</v>
      </c>
      <c r="B1" s="457"/>
      <c r="C1" s="457"/>
      <c r="D1" s="457"/>
      <c r="E1" s="457"/>
      <c r="F1" s="457"/>
      <c r="G1" s="457"/>
      <c r="H1" s="457"/>
      <c r="I1" s="457"/>
      <c r="J1" s="457"/>
      <c r="K1" s="457"/>
      <c r="L1" s="457"/>
      <c r="M1" s="182"/>
      <c r="N1" s="183"/>
      <c r="O1" s="183"/>
      <c r="P1" s="184"/>
      <c r="Q1" s="184"/>
      <c r="R1" s="184"/>
      <c r="S1" s="184"/>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row>
    <row r="2" spans="1:45" ht="14.25" customHeight="1">
      <c r="B2" s="103"/>
      <c r="C2" s="103"/>
      <c r="D2" s="103"/>
      <c r="E2" s="103"/>
      <c r="F2" s="103"/>
      <c r="G2" s="103"/>
      <c r="H2" s="103"/>
      <c r="I2" s="103"/>
      <c r="J2" s="103"/>
      <c r="K2" s="458" t="s">
        <v>285</v>
      </c>
      <c r="L2" s="458"/>
      <c r="M2" s="103"/>
      <c r="N2" s="103"/>
      <c r="O2" s="103"/>
      <c r="P2" s="103"/>
      <c r="Q2" s="103"/>
      <c r="R2" s="103"/>
      <c r="S2" s="103"/>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row>
    <row r="3" spans="1:45" ht="17.25" customHeight="1">
      <c r="A3" s="40"/>
      <c r="B3" s="153"/>
      <c r="C3" s="153"/>
      <c r="D3" s="153"/>
      <c r="E3" s="154"/>
      <c r="F3" s="186"/>
      <c r="G3" s="186"/>
      <c r="H3" s="186"/>
      <c r="I3" s="186"/>
      <c r="J3" s="186"/>
      <c r="K3" s="186"/>
      <c r="L3" s="187" t="s">
        <v>286</v>
      </c>
      <c r="M3" s="103"/>
      <c r="N3" s="103"/>
      <c r="O3" s="103"/>
      <c r="P3" s="103"/>
      <c r="Q3" s="103"/>
      <c r="R3" s="103"/>
      <c r="S3" s="107"/>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row>
    <row r="4" spans="1:45" ht="14.25" customHeight="1">
      <c r="A4" s="459" t="s">
        <v>287</v>
      </c>
      <c r="B4" s="460"/>
      <c r="C4" s="460"/>
      <c r="D4" s="460"/>
      <c r="E4" s="461"/>
      <c r="F4" s="47" t="s">
        <v>39</v>
      </c>
      <c r="G4" s="47" t="s">
        <v>288</v>
      </c>
      <c r="H4" s="47" t="s">
        <v>289</v>
      </c>
      <c r="I4" s="47" t="s">
        <v>290</v>
      </c>
      <c r="J4" s="47" t="s">
        <v>291</v>
      </c>
      <c r="K4" s="47" t="s">
        <v>292</v>
      </c>
      <c r="L4" s="47" t="s">
        <v>293</v>
      </c>
      <c r="M4" s="103"/>
      <c r="N4" s="103"/>
      <c r="O4" s="103"/>
      <c r="P4" s="103"/>
      <c r="Q4" s="103"/>
      <c r="R4" s="103"/>
      <c r="S4" s="107"/>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row>
    <row r="5" spans="1:45" ht="9" customHeight="1">
      <c r="A5" s="124"/>
      <c r="B5" s="188"/>
      <c r="C5" s="188"/>
      <c r="D5" s="188"/>
      <c r="E5" s="130"/>
      <c r="F5" s="189"/>
      <c r="G5" s="190"/>
      <c r="H5" s="190"/>
      <c r="I5" s="190"/>
      <c r="J5" s="190"/>
      <c r="K5" s="190"/>
      <c r="L5" s="191"/>
      <c r="M5" s="103"/>
      <c r="N5" s="103"/>
      <c r="O5" s="103"/>
      <c r="P5" s="103"/>
      <c r="Q5" s="103"/>
      <c r="R5" s="103"/>
      <c r="S5" s="107"/>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row>
    <row r="6" spans="1:45" ht="3.75" customHeight="1">
      <c r="A6" s="44"/>
      <c r="B6" s="160"/>
      <c r="C6" s="160"/>
      <c r="D6" s="160"/>
      <c r="E6" s="161"/>
      <c r="F6" s="192"/>
      <c r="G6" s="193"/>
      <c r="H6" s="193"/>
      <c r="I6" s="193"/>
      <c r="J6" s="193"/>
      <c r="K6" s="193"/>
      <c r="L6" s="154"/>
      <c r="M6" s="103"/>
      <c r="N6" s="103"/>
      <c r="O6" s="103"/>
      <c r="P6" s="103"/>
      <c r="Q6" s="103"/>
      <c r="R6" s="103"/>
      <c r="S6" s="107"/>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row>
    <row r="7" spans="1:45" s="58" customFormat="1" ht="15" customHeight="1">
      <c r="A7" s="423" t="s">
        <v>294</v>
      </c>
      <c r="B7" s="462"/>
      <c r="C7" s="462"/>
      <c r="D7" s="462"/>
      <c r="E7" s="463"/>
      <c r="F7" s="194">
        <v>14040</v>
      </c>
      <c r="G7" s="195">
        <v>2579</v>
      </c>
      <c r="H7" s="195">
        <v>3376</v>
      </c>
      <c r="I7" s="195">
        <v>3127</v>
      </c>
      <c r="J7" s="195">
        <v>2587</v>
      </c>
      <c r="K7" s="195">
        <v>2371</v>
      </c>
      <c r="L7" s="196">
        <v>16201</v>
      </c>
      <c r="M7" s="110"/>
      <c r="N7" s="110"/>
      <c r="O7" s="110"/>
      <c r="P7" s="110"/>
      <c r="Q7" s="110"/>
      <c r="R7" s="110"/>
      <c r="S7" s="111"/>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row>
    <row r="8" spans="1:45" ht="15" customHeight="1">
      <c r="A8" s="44"/>
      <c r="B8" s="172"/>
      <c r="C8" s="198" t="s">
        <v>295</v>
      </c>
      <c r="D8" s="172"/>
      <c r="E8" s="199"/>
      <c r="F8" s="194">
        <v>4926</v>
      </c>
      <c r="G8" s="195">
        <v>1322</v>
      </c>
      <c r="H8" s="195">
        <v>1432</v>
      </c>
      <c r="I8" s="195">
        <v>919</v>
      </c>
      <c r="J8" s="195">
        <v>683</v>
      </c>
      <c r="K8" s="195">
        <v>570</v>
      </c>
      <c r="L8" s="196">
        <v>6189</v>
      </c>
      <c r="M8" s="103"/>
      <c r="N8" s="103"/>
      <c r="O8" s="103"/>
      <c r="P8" s="103"/>
      <c r="Q8" s="103"/>
      <c r="R8" s="103"/>
      <c r="S8" s="107"/>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row>
    <row r="9" spans="1:45" ht="15" customHeight="1">
      <c r="A9" s="44"/>
      <c r="B9" s="172"/>
      <c r="C9" s="198" t="s">
        <v>296</v>
      </c>
      <c r="D9" s="172"/>
      <c r="E9" s="199"/>
      <c r="F9" s="194">
        <v>9114</v>
      </c>
      <c r="G9" s="195">
        <v>1257</v>
      </c>
      <c r="H9" s="195">
        <v>1944</v>
      </c>
      <c r="I9" s="195">
        <v>2208</v>
      </c>
      <c r="J9" s="195">
        <v>1904</v>
      </c>
      <c r="K9" s="195">
        <v>1801</v>
      </c>
      <c r="L9" s="196">
        <v>10012</v>
      </c>
      <c r="M9" s="103"/>
      <c r="N9" s="103"/>
      <c r="O9" s="103"/>
      <c r="P9" s="103"/>
      <c r="Q9" s="103"/>
      <c r="R9" s="103"/>
      <c r="S9" s="107"/>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row>
    <row r="10" spans="1:45" ht="5.25" customHeight="1">
      <c r="A10" s="44"/>
      <c r="B10" s="172"/>
      <c r="C10" s="198"/>
      <c r="D10" s="172"/>
      <c r="E10" s="199"/>
      <c r="F10" s="200"/>
      <c r="G10" s="201"/>
      <c r="H10" s="201"/>
      <c r="I10" s="201"/>
      <c r="J10" s="201"/>
      <c r="K10" s="201"/>
      <c r="L10" s="202"/>
      <c r="M10" s="103"/>
      <c r="N10" s="103"/>
      <c r="O10" s="103"/>
      <c r="P10" s="103"/>
      <c r="Q10" s="103"/>
      <c r="R10" s="103"/>
      <c r="S10" s="107"/>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row>
    <row r="11" spans="1:45" ht="3.75" customHeight="1">
      <c r="A11" s="124"/>
      <c r="B11" s="51"/>
      <c r="C11" s="51"/>
      <c r="D11" s="51"/>
      <c r="E11" s="51"/>
      <c r="F11" s="124"/>
      <c r="G11" s="51"/>
      <c r="H11" s="51"/>
      <c r="I11" s="51"/>
      <c r="J11" s="51"/>
      <c r="K11" s="51"/>
      <c r="L11" s="52"/>
    </row>
    <row r="12" spans="1:45" ht="9.75" customHeight="1"/>
    <row r="13" spans="1:45" ht="14.25" customHeight="1"/>
    <row r="14" spans="1:45" ht="14.25" customHeight="1"/>
    <row r="15" spans="1:45" ht="14.25" customHeight="1"/>
    <row r="16" spans="1:45" ht="14.25" customHeight="1"/>
    <row r="17" spans="1:13" ht="17.25">
      <c r="A17" s="464" t="s">
        <v>355</v>
      </c>
      <c r="B17" s="457"/>
      <c r="C17" s="457"/>
      <c r="D17" s="457"/>
      <c r="E17" s="457"/>
      <c r="F17" s="457"/>
      <c r="G17" s="457"/>
      <c r="H17" s="457"/>
      <c r="I17" s="457"/>
      <c r="J17" s="457"/>
      <c r="K17" s="457"/>
      <c r="L17" s="457"/>
      <c r="M17" s="182"/>
    </row>
    <row r="18" spans="1:13" ht="14.25" customHeight="1">
      <c r="B18" s="103"/>
      <c r="C18" s="103"/>
      <c r="D18" s="103"/>
      <c r="E18" s="103"/>
      <c r="F18" s="103"/>
      <c r="G18" s="203"/>
      <c r="H18" s="103"/>
      <c r="I18" s="103"/>
      <c r="J18" s="103"/>
      <c r="K18" s="444" t="s">
        <v>285</v>
      </c>
      <c r="L18" s="444"/>
      <c r="M18" s="103"/>
    </row>
    <row r="19" spans="1:13" ht="14.25" customHeight="1">
      <c r="A19" s="445" t="s">
        <v>334</v>
      </c>
      <c r="B19" s="446"/>
      <c r="C19" s="446"/>
      <c r="D19" s="447"/>
      <c r="E19" s="432" t="s">
        <v>297</v>
      </c>
      <c r="F19" s="419"/>
      <c r="G19" s="419"/>
      <c r="H19" s="419"/>
      <c r="I19" s="419"/>
      <c r="J19" s="419"/>
      <c r="K19" s="420"/>
      <c r="L19" s="204" t="s">
        <v>298</v>
      </c>
    </row>
    <row r="20" spans="1:13" ht="14.25" customHeight="1">
      <c r="A20" s="448"/>
      <c r="B20" s="449"/>
      <c r="C20" s="449"/>
      <c r="D20" s="450"/>
      <c r="E20" s="205"/>
      <c r="F20" s="205"/>
      <c r="G20" s="205"/>
      <c r="H20" s="186"/>
      <c r="I20" s="186"/>
      <c r="J20" s="186"/>
      <c r="K20" s="206"/>
      <c r="L20" s="207" t="s">
        <v>299</v>
      </c>
    </row>
    <row r="21" spans="1:13" ht="14.25" customHeight="1">
      <c r="A21" s="451"/>
      <c r="B21" s="452"/>
      <c r="C21" s="452"/>
      <c r="D21" s="453"/>
      <c r="E21" s="190" t="s">
        <v>300</v>
      </c>
      <c r="F21" s="190" t="s">
        <v>301</v>
      </c>
      <c r="G21" s="190" t="s">
        <v>302</v>
      </c>
      <c r="H21" s="190" t="s">
        <v>303</v>
      </c>
      <c r="I21" s="190" t="s">
        <v>304</v>
      </c>
      <c r="J21" s="190" t="s">
        <v>305</v>
      </c>
      <c r="K21" s="190" t="s">
        <v>306</v>
      </c>
      <c r="L21" s="190" t="s">
        <v>307</v>
      </c>
    </row>
    <row r="22" spans="1:13" ht="3.75" customHeight="1">
      <c r="A22" s="454" t="s">
        <v>308</v>
      </c>
      <c r="B22" s="160"/>
      <c r="C22" s="103"/>
      <c r="D22" s="160"/>
      <c r="E22" s="208"/>
      <c r="F22" s="193"/>
      <c r="G22" s="193"/>
      <c r="H22" s="193"/>
      <c r="I22" s="193"/>
      <c r="J22" s="193"/>
      <c r="K22" s="209"/>
      <c r="L22" s="210"/>
    </row>
    <row r="23" spans="1:13" s="58" customFormat="1" ht="15" customHeight="1">
      <c r="A23" s="455"/>
      <c r="B23" s="440" t="s">
        <v>40</v>
      </c>
      <c r="C23" s="441"/>
      <c r="D23" s="442"/>
      <c r="E23" s="194">
        <f>SUM(E25:E29)</f>
        <v>17188</v>
      </c>
      <c r="F23" s="195">
        <f>SUM(F25:F29)</f>
        <v>1642</v>
      </c>
      <c r="G23" s="195">
        <f t="shared" ref="G23:K23" si="0">SUM(G25:G29)</f>
        <v>3912</v>
      </c>
      <c r="H23" s="195">
        <f t="shared" si="0"/>
        <v>5239</v>
      </c>
      <c r="I23" s="195">
        <f t="shared" si="0"/>
        <v>3905</v>
      </c>
      <c r="J23" s="195">
        <f t="shared" si="0"/>
        <v>1860</v>
      </c>
      <c r="K23" s="211">
        <f t="shared" si="0"/>
        <v>630</v>
      </c>
      <c r="L23" s="196">
        <v>9941</v>
      </c>
    </row>
    <row r="24" spans="1:13" ht="5.25" customHeight="1">
      <c r="A24" s="455"/>
      <c r="B24" s="42"/>
      <c r="C24" s="46"/>
      <c r="D24" s="43"/>
      <c r="E24" s="212"/>
      <c r="F24" s="213"/>
      <c r="G24" s="213"/>
      <c r="H24" s="213"/>
      <c r="I24" s="213"/>
      <c r="J24" s="213"/>
      <c r="K24" s="214"/>
      <c r="L24" s="215"/>
    </row>
    <row r="25" spans="1:13" ht="15" customHeight="1">
      <c r="A25" s="455"/>
      <c r="B25" s="440" t="s">
        <v>309</v>
      </c>
      <c r="C25" s="441"/>
      <c r="D25" s="442"/>
      <c r="E25" s="194">
        <f>SUM(F25:K25)</f>
        <v>3011</v>
      </c>
      <c r="F25" s="195">
        <v>1274</v>
      </c>
      <c r="G25" s="195">
        <v>1459</v>
      </c>
      <c r="H25" s="195">
        <v>247</v>
      </c>
      <c r="I25" s="195">
        <v>22</v>
      </c>
      <c r="J25" s="216">
        <v>7</v>
      </c>
      <c r="K25" s="217">
        <v>2</v>
      </c>
      <c r="L25" s="196">
        <v>339</v>
      </c>
    </row>
    <row r="26" spans="1:13" ht="15" customHeight="1">
      <c r="A26" s="218">
        <v>65</v>
      </c>
      <c r="B26" s="440" t="s">
        <v>310</v>
      </c>
      <c r="C26" s="441"/>
      <c r="D26" s="442"/>
      <c r="E26" s="194">
        <f t="shared" ref="E26:E29" si="1">SUM(F26:K26)</f>
        <v>4958</v>
      </c>
      <c r="F26" s="195">
        <v>322</v>
      </c>
      <c r="G26" s="195">
        <v>2129</v>
      </c>
      <c r="H26" s="195">
        <v>2286</v>
      </c>
      <c r="I26" s="195">
        <v>185</v>
      </c>
      <c r="J26" s="195">
        <v>32</v>
      </c>
      <c r="K26" s="211">
        <v>4</v>
      </c>
      <c r="L26" s="196">
        <v>81</v>
      </c>
    </row>
    <row r="27" spans="1:13" ht="15" customHeight="1">
      <c r="A27" s="443" t="s">
        <v>311</v>
      </c>
      <c r="B27" s="440" t="s">
        <v>312</v>
      </c>
      <c r="C27" s="441"/>
      <c r="D27" s="442"/>
      <c r="E27" s="194">
        <f t="shared" si="1"/>
        <v>4493</v>
      </c>
      <c r="F27" s="195">
        <v>39</v>
      </c>
      <c r="G27" s="195">
        <v>293</v>
      </c>
      <c r="H27" s="195">
        <v>2386</v>
      </c>
      <c r="I27" s="195">
        <v>1618</v>
      </c>
      <c r="J27" s="195">
        <v>134</v>
      </c>
      <c r="K27" s="211">
        <v>23</v>
      </c>
      <c r="L27" s="196">
        <v>20</v>
      </c>
    </row>
    <row r="28" spans="1:13" ht="15" customHeight="1">
      <c r="A28" s="443"/>
      <c r="B28" s="440" t="s">
        <v>313</v>
      </c>
      <c r="C28" s="441"/>
      <c r="D28" s="442"/>
      <c r="E28" s="194">
        <f t="shared" si="1"/>
        <v>3152</v>
      </c>
      <c r="F28" s="195">
        <v>5</v>
      </c>
      <c r="G28" s="195">
        <v>24</v>
      </c>
      <c r="H28" s="195">
        <v>306</v>
      </c>
      <c r="I28" s="195">
        <v>1850</v>
      </c>
      <c r="J28" s="195">
        <v>910</v>
      </c>
      <c r="K28" s="211">
        <v>57</v>
      </c>
      <c r="L28" s="196">
        <v>2</v>
      </c>
    </row>
    <row r="29" spans="1:13" ht="15" customHeight="1">
      <c r="A29" s="443"/>
      <c r="B29" s="440" t="s">
        <v>292</v>
      </c>
      <c r="C29" s="441"/>
      <c r="D29" s="442"/>
      <c r="E29" s="194">
        <f t="shared" si="1"/>
        <v>1574</v>
      </c>
      <c r="F29" s="195">
        <v>2</v>
      </c>
      <c r="G29" s="195">
        <v>7</v>
      </c>
      <c r="H29" s="195">
        <v>14</v>
      </c>
      <c r="I29" s="195">
        <v>230</v>
      </c>
      <c r="J29" s="195">
        <v>777</v>
      </c>
      <c r="K29" s="211">
        <v>544</v>
      </c>
      <c r="L29" s="219" t="s">
        <v>356</v>
      </c>
    </row>
    <row r="30" spans="1:13" ht="5.25" customHeight="1">
      <c r="A30" s="220"/>
      <c r="B30" s="42"/>
      <c r="C30" s="46"/>
      <c r="D30" s="48"/>
      <c r="E30" s="221"/>
      <c r="F30" s="222"/>
      <c r="G30" s="222"/>
      <c r="H30" s="223"/>
      <c r="I30" s="223"/>
      <c r="J30" s="223"/>
      <c r="K30" s="224"/>
      <c r="L30" s="219"/>
    </row>
    <row r="31" spans="1:13" ht="5.25" customHeight="1">
      <c r="A31" s="225"/>
      <c r="B31" s="226"/>
      <c r="C31" s="226"/>
      <c r="D31" s="226"/>
      <c r="E31" s="227"/>
      <c r="F31" s="228"/>
      <c r="G31" s="228"/>
      <c r="H31" s="228"/>
      <c r="I31" s="228"/>
      <c r="J31" s="228"/>
      <c r="K31" s="228"/>
      <c r="L31" s="215"/>
    </row>
    <row r="32" spans="1:13" ht="15" customHeight="1">
      <c r="A32" s="440" t="s">
        <v>314</v>
      </c>
      <c r="B32" s="441"/>
      <c r="C32" s="441"/>
      <c r="D32" s="442"/>
      <c r="E32" s="194">
        <v>8655</v>
      </c>
      <c r="F32" s="229">
        <v>174</v>
      </c>
      <c r="G32" s="195">
        <v>33</v>
      </c>
      <c r="H32" s="195">
        <v>8</v>
      </c>
      <c r="I32" s="195">
        <v>3</v>
      </c>
      <c r="J32" s="229" t="s">
        <v>186</v>
      </c>
      <c r="K32" s="229" t="s">
        <v>186</v>
      </c>
      <c r="L32" s="219">
        <v>8437</v>
      </c>
    </row>
    <row r="33" spans="1:12" ht="15" customHeight="1">
      <c r="A33" s="440" t="s">
        <v>315</v>
      </c>
      <c r="B33" s="441"/>
      <c r="C33" s="441"/>
      <c r="D33" s="442"/>
      <c r="E33" s="194">
        <v>2282</v>
      </c>
      <c r="F33" s="229">
        <v>1050</v>
      </c>
      <c r="G33" s="195">
        <v>136</v>
      </c>
      <c r="H33" s="195">
        <v>29</v>
      </c>
      <c r="I33" s="195">
        <v>4</v>
      </c>
      <c r="J33" s="229">
        <v>1</v>
      </c>
      <c r="K33" s="229" t="s">
        <v>186</v>
      </c>
      <c r="L33" s="219">
        <v>1062</v>
      </c>
    </row>
    <row r="34" spans="1:12" ht="3.75" customHeight="1">
      <c r="A34" s="124"/>
      <c r="B34" s="51"/>
      <c r="C34" s="51"/>
      <c r="D34" s="51"/>
      <c r="E34" s="124"/>
      <c r="F34" s="51"/>
      <c r="G34" s="51"/>
      <c r="H34" s="51"/>
      <c r="I34" s="51"/>
      <c r="J34" s="51"/>
      <c r="K34" s="51"/>
      <c r="L34" s="52"/>
    </row>
    <row r="35" spans="1:12" ht="14.25" customHeight="1">
      <c r="E35" s="230"/>
    </row>
  </sheetData>
  <mergeCells count="18">
    <mergeCell ref="K18:L18"/>
    <mergeCell ref="A19:D21"/>
    <mergeCell ref="E19:K19"/>
    <mergeCell ref="A22:A25"/>
    <mergeCell ref="A1:L1"/>
    <mergeCell ref="K2:L2"/>
    <mergeCell ref="A4:E4"/>
    <mergeCell ref="A7:E7"/>
    <mergeCell ref="A17:L17"/>
    <mergeCell ref="A32:D32"/>
    <mergeCell ref="A33:D33"/>
    <mergeCell ref="B23:D23"/>
    <mergeCell ref="B25:D25"/>
    <mergeCell ref="B26:D26"/>
    <mergeCell ref="A27:A29"/>
    <mergeCell ref="B27:D27"/>
    <mergeCell ref="B28:D28"/>
    <mergeCell ref="B29:D29"/>
  </mergeCells>
  <phoneticPr fontId="2"/>
  <pageMargins left="0.3" right="0.78740157480314965"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46"/>
  <sheetViews>
    <sheetView topLeftCell="A7" workbookViewId="0">
      <selection activeCell="K17" sqref="K17"/>
    </sheetView>
  </sheetViews>
  <sheetFormatPr defaultRowHeight="13.5"/>
  <cols>
    <col min="1" max="1" width="0.875" style="276" customWidth="1"/>
    <col min="2" max="2" width="7.875" style="276" customWidth="1"/>
    <col min="3" max="3" width="9" style="276"/>
    <col min="4" max="4" width="7.5" style="276" customWidth="1"/>
    <col min="5" max="7" width="9.375" style="276" customWidth="1"/>
    <col min="8" max="8" width="0.875" style="276" customWidth="1"/>
    <col min="9" max="12" width="11.875" style="276" customWidth="1"/>
    <col min="13" max="16384" width="9" style="276"/>
  </cols>
  <sheetData>
    <row r="1" spans="1:46" ht="14.25" customHeight="1">
      <c r="B1" s="469" t="s">
        <v>357</v>
      </c>
      <c r="C1" s="470"/>
      <c r="D1" s="470"/>
      <c r="E1" s="470"/>
      <c r="F1" s="470"/>
      <c r="G1" s="470"/>
      <c r="H1" s="470"/>
      <c r="I1" s="470"/>
      <c r="J1" s="470"/>
      <c r="K1" s="470"/>
      <c r="L1" s="470"/>
      <c r="M1" s="102"/>
      <c r="N1" s="102"/>
      <c r="O1" s="102"/>
      <c r="P1" s="102"/>
      <c r="Q1" s="103"/>
      <c r="R1" s="103"/>
      <c r="S1" s="103"/>
      <c r="T1" s="103"/>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row>
    <row r="2" spans="1:46" ht="14.25">
      <c r="B2" s="471" t="s">
        <v>358</v>
      </c>
      <c r="C2" s="472"/>
      <c r="D2" s="472"/>
      <c r="E2" s="472"/>
      <c r="F2" s="472"/>
      <c r="G2" s="472"/>
      <c r="H2" s="472"/>
      <c r="I2" s="472"/>
      <c r="J2" s="472"/>
      <c r="K2" s="472"/>
      <c r="L2" s="472"/>
      <c r="M2" s="102"/>
      <c r="N2" s="102"/>
      <c r="O2" s="102"/>
      <c r="P2" s="102"/>
      <c r="Q2" s="103"/>
      <c r="R2" s="103"/>
      <c r="S2" s="103"/>
      <c r="T2" s="103"/>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row>
    <row r="3" spans="1:46" ht="14.25">
      <c r="B3" s="280"/>
      <c r="C3" s="281"/>
      <c r="D3" s="281"/>
      <c r="E3" s="281"/>
      <c r="F3" s="281"/>
      <c r="G3" s="281"/>
      <c r="H3" s="281"/>
      <c r="I3" s="281"/>
      <c r="J3" s="281"/>
      <c r="K3" s="281"/>
      <c r="L3" s="281"/>
      <c r="M3" s="102"/>
      <c r="N3" s="102"/>
      <c r="O3" s="102"/>
      <c r="P3" s="102"/>
      <c r="Q3" s="103"/>
      <c r="R3" s="103"/>
      <c r="S3" s="103"/>
      <c r="T3" s="103"/>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row>
    <row r="4" spans="1:46" ht="9.75" customHeight="1">
      <c r="B4" s="231" t="s">
        <v>116</v>
      </c>
      <c r="C4" s="231"/>
      <c r="D4" s="231"/>
      <c r="E4" s="231"/>
      <c r="F4" s="231"/>
      <c r="G4" s="232" t="s">
        <v>316</v>
      </c>
      <c r="H4" s="232"/>
      <c r="I4" s="231"/>
      <c r="J4" s="103"/>
      <c r="K4" s="103"/>
      <c r="L4" s="103"/>
      <c r="M4" s="103"/>
      <c r="N4" s="103"/>
      <c r="O4" s="103"/>
      <c r="P4" s="103"/>
      <c r="Q4" s="103"/>
      <c r="R4" s="103"/>
      <c r="S4" s="103"/>
      <c r="T4" s="103"/>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row>
    <row r="5" spans="1:46" ht="14.25" customHeight="1">
      <c r="A5" s="40"/>
      <c r="B5" s="233"/>
      <c r="C5" s="233"/>
      <c r="D5" s="233"/>
      <c r="E5" s="233"/>
      <c r="F5" s="233"/>
      <c r="G5" s="233"/>
      <c r="H5" s="234"/>
      <c r="I5" s="234" t="s">
        <v>317</v>
      </c>
      <c r="J5" s="235" t="s">
        <v>318</v>
      </c>
      <c r="K5" s="235" t="s">
        <v>319</v>
      </c>
      <c r="L5" s="235" t="s">
        <v>319</v>
      </c>
      <c r="M5" s="103"/>
      <c r="N5" s="103"/>
      <c r="O5" s="103"/>
      <c r="P5" s="103"/>
      <c r="Q5" s="103"/>
      <c r="R5" s="103"/>
      <c r="S5" s="103"/>
      <c r="T5" s="103"/>
      <c r="U5" s="107"/>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row>
    <row r="6" spans="1:46" ht="13.5" customHeight="1">
      <c r="A6" s="44"/>
      <c r="C6" s="473" t="s">
        <v>327</v>
      </c>
      <c r="D6" s="473"/>
      <c r="E6" s="473"/>
      <c r="F6" s="473"/>
      <c r="G6" s="236"/>
      <c r="H6" s="237"/>
      <c r="I6" s="238"/>
      <c r="J6" s="239"/>
      <c r="K6" s="39" t="s">
        <v>320</v>
      </c>
      <c r="L6" s="240" t="s">
        <v>328</v>
      </c>
      <c r="M6" s="103"/>
      <c r="N6" s="103"/>
      <c r="O6" s="103"/>
      <c r="P6" s="103"/>
      <c r="Q6" s="103"/>
      <c r="R6" s="103"/>
      <c r="S6" s="103"/>
      <c r="T6" s="103"/>
      <c r="U6" s="107"/>
      <c r="V6" s="108"/>
      <c r="W6" s="108"/>
      <c r="X6" s="108"/>
      <c r="Y6" s="108"/>
      <c r="Z6" s="108"/>
      <c r="AA6" s="108"/>
      <c r="AB6" s="108"/>
      <c r="AC6" s="108"/>
      <c r="AD6" s="108"/>
      <c r="AE6" s="108"/>
      <c r="AF6" s="108"/>
      <c r="AG6" s="108"/>
      <c r="AH6" s="108"/>
      <c r="AI6" s="108"/>
      <c r="AJ6" s="108"/>
      <c r="AK6" s="108"/>
      <c r="AL6" s="108"/>
      <c r="AM6" s="108"/>
      <c r="AN6" s="108"/>
      <c r="AO6" s="108"/>
      <c r="AP6" s="108"/>
      <c r="AQ6" s="108"/>
      <c r="AR6" s="108"/>
      <c r="AS6" s="108"/>
      <c r="AT6" s="108"/>
    </row>
    <row r="7" spans="1:46" ht="14.25" customHeight="1">
      <c r="A7" s="44"/>
      <c r="B7" s="241"/>
      <c r="C7" s="241"/>
      <c r="D7" s="241"/>
      <c r="E7" s="241"/>
      <c r="F7" s="242"/>
      <c r="G7" s="242"/>
      <c r="H7" s="243"/>
      <c r="I7" s="244" t="s">
        <v>241</v>
      </c>
      <c r="J7" s="245" t="s">
        <v>242</v>
      </c>
      <c r="K7" s="245" t="s">
        <v>242</v>
      </c>
      <c r="L7" s="246" t="s">
        <v>321</v>
      </c>
      <c r="M7" s="103"/>
      <c r="N7" s="103"/>
      <c r="O7" s="103"/>
      <c r="P7" s="103"/>
      <c r="Q7" s="103"/>
      <c r="R7" s="103"/>
      <c r="S7" s="103"/>
      <c r="T7" s="103"/>
      <c r="U7" s="107"/>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row>
    <row r="8" spans="1:46" ht="17.25" customHeight="1">
      <c r="A8" s="40"/>
      <c r="B8" s="474" t="s">
        <v>322</v>
      </c>
      <c r="C8" s="475"/>
      <c r="D8" s="475"/>
      <c r="E8" s="475"/>
      <c r="F8" s="475"/>
      <c r="G8" s="475"/>
      <c r="H8" s="247"/>
      <c r="I8" s="248">
        <v>130809</v>
      </c>
      <c r="J8" s="249">
        <v>303053</v>
      </c>
      <c r="K8" s="250">
        <f>J8/I8</f>
        <v>2.316759550183856</v>
      </c>
      <c r="L8" s="251" t="s">
        <v>329</v>
      </c>
      <c r="M8" s="103"/>
      <c r="N8" s="103"/>
      <c r="O8" s="103"/>
      <c r="P8" s="103"/>
      <c r="Q8" s="103"/>
      <c r="R8" s="103"/>
      <c r="S8" s="103"/>
      <c r="T8" s="103"/>
      <c r="U8" s="107"/>
      <c r="V8" s="252"/>
      <c r="W8" s="252"/>
      <c r="X8" s="252"/>
      <c r="Y8" s="252"/>
      <c r="Z8" s="252"/>
      <c r="AA8" s="252"/>
      <c r="AB8" s="252"/>
      <c r="AC8" s="252"/>
      <c r="AD8" s="252"/>
      <c r="AE8" s="252"/>
      <c r="AF8" s="252"/>
      <c r="AG8" s="252"/>
      <c r="AH8" s="252"/>
      <c r="AI8" s="252"/>
      <c r="AJ8" s="252"/>
      <c r="AK8" s="252"/>
      <c r="AL8" s="252"/>
      <c r="AM8" s="252"/>
      <c r="AN8" s="252"/>
      <c r="AO8" s="252"/>
      <c r="AP8" s="252"/>
      <c r="AQ8" s="252"/>
      <c r="AR8" s="252"/>
      <c r="AS8" s="252"/>
      <c r="AT8" s="252"/>
    </row>
    <row r="9" spans="1:46" ht="17.25" customHeight="1">
      <c r="A9" s="44"/>
      <c r="B9" s="110"/>
      <c r="C9" s="465" t="s">
        <v>323</v>
      </c>
      <c r="D9" s="439"/>
      <c r="E9" s="439"/>
      <c r="F9" s="439"/>
      <c r="G9" s="439"/>
      <c r="H9" s="247"/>
      <c r="I9" s="253">
        <v>129395</v>
      </c>
      <c r="J9" s="254">
        <v>301119</v>
      </c>
      <c r="K9" s="250">
        <f>J9/I9</f>
        <v>2.3271301054909386</v>
      </c>
      <c r="L9" s="255" t="s">
        <v>329</v>
      </c>
      <c r="M9" s="103"/>
      <c r="N9" s="103"/>
      <c r="O9" s="103"/>
      <c r="P9" s="103"/>
      <c r="Q9" s="103"/>
      <c r="R9" s="103"/>
      <c r="S9" s="103"/>
      <c r="T9" s="103"/>
      <c r="U9" s="107"/>
      <c r="V9" s="252"/>
      <c r="W9" s="252"/>
      <c r="X9" s="252"/>
      <c r="Y9" s="252"/>
      <c r="Z9" s="252"/>
      <c r="AA9" s="252"/>
      <c r="AB9" s="252"/>
      <c r="AC9" s="252"/>
      <c r="AD9" s="252"/>
      <c r="AE9" s="252"/>
      <c r="AF9" s="252"/>
      <c r="AG9" s="252"/>
      <c r="AH9" s="252"/>
      <c r="AI9" s="252"/>
      <c r="AJ9" s="252"/>
      <c r="AK9" s="252"/>
      <c r="AL9" s="252"/>
      <c r="AM9" s="252"/>
      <c r="AN9" s="252"/>
      <c r="AO9" s="252"/>
      <c r="AP9" s="252"/>
      <c r="AQ9" s="252"/>
      <c r="AR9" s="252"/>
      <c r="AS9" s="252"/>
      <c r="AT9" s="252"/>
    </row>
    <row r="10" spans="1:46" ht="17.25" customHeight="1">
      <c r="A10" s="44"/>
      <c r="B10" s="110"/>
      <c r="C10" s="110"/>
      <c r="D10" s="465" t="s">
        <v>324</v>
      </c>
      <c r="E10" s="466"/>
      <c r="F10" s="466"/>
      <c r="G10" s="466"/>
      <c r="H10" s="256"/>
      <c r="I10" s="253">
        <v>127540</v>
      </c>
      <c r="J10" s="254">
        <v>298129</v>
      </c>
      <c r="K10" s="250">
        <f t="shared" ref="K10:K17" si="0">J10/I10</f>
        <v>2.3375333228790969</v>
      </c>
      <c r="L10" s="255" t="s">
        <v>329</v>
      </c>
      <c r="M10" s="103"/>
      <c r="N10" s="103"/>
      <c r="O10" s="103"/>
      <c r="P10" s="103"/>
      <c r="Q10" s="103"/>
      <c r="R10" s="103"/>
      <c r="S10" s="103"/>
      <c r="T10" s="103"/>
      <c r="U10" s="107"/>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row>
    <row r="11" spans="1:46" ht="17.25" customHeight="1">
      <c r="A11" s="44"/>
      <c r="B11" s="110"/>
      <c r="C11" s="110"/>
      <c r="D11" s="110"/>
      <c r="E11" s="465" t="s">
        <v>330</v>
      </c>
      <c r="F11" s="466"/>
      <c r="G11" s="466"/>
      <c r="H11" s="256"/>
      <c r="I11" s="253">
        <v>82058</v>
      </c>
      <c r="J11" s="254">
        <v>218408</v>
      </c>
      <c r="K11" s="250">
        <f t="shared" si="0"/>
        <v>2.661629579078213</v>
      </c>
      <c r="L11" s="255" t="s">
        <v>329</v>
      </c>
      <c r="M11" s="103"/>
      <c r="N11" s="103"/>
      <c r="O11" s="103"/>
      <c r="P11" s="103"/>
      <c r="Q11" s="103"/>
      <c r="R11" s="103"/>
      <c r="S11" s="103"/>
      <c r="T11" s="103"/>
      <c r="U11" s="107"/>
      <c r="V11" s="252"/>
      <c r="W11" s="252"/>
      <c r="X11" s="252"/>
      <c r="Y11" s="252"/>
      <c r="Z11" s="252"/>
      <c r="AA11" s="252"/>
      <c r="AB11" s="252"/>
      <c r="AC11" s="252"/>
      <c r="AD11" s="252"/>
      <c r="AE11" s="252"/>
      <c r="AF11" s="252"/>
      <c r="AG11" s="252"/>
      <c r="AH11" s="252"/>
      <c r="AI11" s="252"/>
      <c r="AJ11" s="252"/>
      <c r="AK11" s="252"/>
      <c r="AL11" s="252"/>
      <c r="AM11" s="252"/>
      <c r="AN11" s="252"/>
      <c r="AO11" s="252"/>
      <c r="AP11" s="252"/>
      <c r="AQ11" s="252"/>
      <c r="AR11" s="252"/>
      <c r="AS11" s="252"/>
      <c r="AT11" s="252"/>
    </row>
    <row r="12" spans="1:46" ht="17.25" customHeight="1">
      <c r="A12" s="44"/>
      <c r="B12" s="110"/>
      <c r="C12" s="110"/>
      <c r="D12" s="110"/>
      <c r="E12" s="438" t="s">
        <v>325</v>
      </c>
      <c r="F12" s="466"/>
      <c r="G12" s="466"/>
      <c r="H12" s="256"/>
      <c r="I12" s="253">
        <v>7534</v>
      </c>
      <c r="J12" s="257">
        <v>13611</v>
      </c>
      <c r="K12" s="250">
        <f t="shared" si="0"/>
        <v>1.8066100345102203</v>
      </c>
      <c r="L12" s="255" t="s">
        <v>329</v>
      </c>
      <c r="M12" s="103"/>
      <c r="N12" s="103"/>
      <c r="O12" s="103"/>
      <c r="P12" s="103"/>
      <c r="Q12" s="103"/>
      <c r="R12" s="103"/>
      <c r="S12" s="103"/>
      <c r="T12" s="103"/>
      <c r="U12" s="107"/>
      <c r="V12" s="252"/>
      <c r="W12" s="252"/>
      <c r="X12" s="252"/>
      <c r="Y12" s="252"/>
      <c r="Z12" s="252"/>
      <c r="AA12" s="252"/>
      <c r="AB12" s="252"/>
      <c r="AC12" s="252"/>
      <c r="AD12" s="252"/>
      <c r="AE12" s="252"/>
      <c r="AF12" s="252"/>
      <c r="AG12" s="252"/>
      <c r="AH12" s="252"/>
      <c r="AI12" s="252"/>
      <c r="AJ12" s="252"/>
      <c r="AK12" s="252"/>
      <c r="AL12" s="252"/>
      <c r="AM12" s="252"/>
      <c r="AN12" s="252"/>
      <c r="AO12" s="252"/>
      <c r="AP12" s="252"/>
      <c r="AQ12" s="252"/>
      <c r="AR12" s="252"/>
      <c r="AS12" s="252"/>
      <c r="AT12" s="252"/>
    </row>
    <row r="13" spans="1:46" ht="17.25" customHeight="1">
      <c r="A13" s="44"/>
      <c r="B13" s="110"/>
      <c r="C13" s="110"/>
      <c r="D13" s="110"/>
      <c r="E13" s="465" t="s">
        <v>331</v>
      </c>
      <c r="F13" s="466"/>
      <c r="G13" s="466"/>
      <c r="H13" s="256"/>
      <c r="I13" s="253">
        <v>34773</v>
      </c>
      <c r="J13" s="257">
        <v>60707</v>
      </c>
      <c r="K13" s="250">
        <f t="shared" si="0"/>
        <v>1.7458085296063037</v>
      </c>
      <c r="L13" s="255" t="s">
        <v>329</v>
      </c>
      <c r="M13" s="103"/>
      <c r="N13" s="103"/>
      <c r="O13" s="103"/>
      <c r="P13" s="103"/>
      <c r="Q13" s="103"/>
      <c r="R13" s="103"/>
      <c r="S13" s="103"/>
      <c r="T13" s="103"/>
      <c r="U13" s="107"/>
      <c r="V13" s="252"/>
      <c r="W13" s="252"/>
      <c r="X13" s="252"/>
      <c r="Y13" s="252"/>
      <c r="Z13" s="252"/>
      <c r="AA13" s="252"/>
      <c r="AB13" s="252"/>
      <c r="AC13" s="252"/>
      <c r="AD13" s="252"/>
      <c r="AE13" s="252"/>
      <c r="AF13" s="252"/>
      <c r="AG13" s="252"/>
      <c r="AH13" s="252"/>
      <c r="AI13" s="252"/>
      <c r="AJ13" s="252"/>
      <c r="AK13" s="252"/>
      <c r="AL13" s="252"/>
      <c r="AM13" s="252"/>
      <c r="AN13" s="252"/>
      <c r="AO13" s="252"/>
      <c r="AP13" s="252"/>
      <c r="AQ13" s="252"/>
      <c r="AR13" s="252"/>
      <c r="AS13" s="252"/>
      <c r="AT13" s="252"/>
    </row>
    <row r="14" spans="1:46" ht="17.25" customHeight="1">
      <c r="A14" s="44"/>
      <c r="B14" s="110"/>
      <c r="C14" s="110"/>
      <c r="D14" s="110"/>
      <c r="E14" s="465" t="s">
        <v>332</v>
      </c>
      <c r="F14" s="466"/>
      <c r="G14" s="466"/>
      <c r="H14" s="256"/>
      <c r="I14" s="253">
        <v>3175</v>
      </c>
      <c r="J14" s="254">
        <v>5403</v>
      </c>
      <c r="K14" s="250">
        <f t="shared" si="0"/>
        <v>1.701732283464567</v>
      </c>
      <c r="L14" s="255" t="s">
        <v>329</v>
      </c>
      <c r="M14" s="103"/>
      <c r="N14" s="103"/>
      <c r="O14" s="103"/>
      <c r="P14" s="103"/>
      <c r="Q14" s="103"/>
      <c r="R14" s="103"/>
      <c r="S14" s="103"/>
      <c r="T14" s="103"/>
      <c r="U14" s="107"/>
      <c r="V14" s="252"/>
      <c r="W14" s="252"/>
      <c r="X14" s="252"/>
      <c r="Y14" s="252"/>
      <c r="Z14" s="252"/>
      <c r="AA14" s="252"/>
      <c r="AB14" s="252"/>
      <c r="AC14" s="252"/>
      <c r="AD14" s="252"/>
      <c r="AE14" s="252"/>
      <c r="AF14" s="252"/>
      <c r="AG14" s="252"/>
      <c r="AH14" s="252"/>
      <c r="AI14" s="252"/>
      <c r="AJ14" s="252"/>
      <c r="AK14" s="252"/>
      <c r="AL14" s="252"/>
      <c r="AM14" s="252"/>
      <c r="AN14" s="252"/>
      <c r="AO14" s="252"/>
      <c r="AP14" s="252"/>
      <c r="AQ14" s="252"/>
      <c r="AR14" s="252"/>
      <c r="AS14" s="252"/>
      <c r="AT14" s="252"/>
    </row>
    <row r="15" spans="1:46" ht="17.25" customHeight="1">
      <c r="A15" s="44"/>
      <c r="B15" s="110"/>
      <c r="C15" s="110"/>
      <c r="D15" s="465" t="s">
        <v>326</v>
      </c>
      <c r="E15" s="466"/>
      <c r="F15" s="466"/>
      <c r="G15" s="466"/>
      <c r="H15" s="256"/>
      <c r="I15" s="194">
        <v>1855</v>
      </c>
      <c r="J15" s="254">
        <v>2990</v>
      </c>
      <c r="K15" s="250">
        <f t="shared" si="0"/>
        <v>1.6118598382749325</v>
      </c>
      <c r="L15" s="255" t="s">
        <v>329</v>
      </c>
      <c r="M15" s="103"/>
      <c r="N15" s="103"/>
      <c r="O15" s="103"/>
      <c r="P15" s="103"/>
      <c r="Q15" s="103"/>
      <c r="R15" s="103"/>
      <c r="S15" s="103"/>
      <c r="T15" s="103"/>
      <c r="U15" s="107"/>
      <c r="V15" s="252"/>
      <c r="W15" s="252"/>
      <c r="X15" s="252"/>
      <c r="Y15" s="252"/>
      <c r="Z15" s="252"/>
      <c r="AA15" s="252"/>
      <c r="AB15" s="252"/>
      <c r="AC15" s="252"/>
      <c r="AD15" s="252"/>
      <c r="AE15" s="252"/>
      <c r="AF15" s="252"/>
      <c r="AG15" s="252"/>
      <c r="AH15" s="252"/>
      <c r="AI15" s="252"/>
      <c r="AJ15" s="252"/>
      <c r="AK15" s="252"/>
      <c r="AL15" s="252"/>
      <c r="AM15" s="252"/>
      <c r="AN15" s="252"/>
      <c r="AO15" s="252"/>
      <c r="AP15" s="252"/>
      <c r="AQ15" s="252"/>
      <c r="AR15" s="252"/>
      <c r="AS15" s="252"/>
      <c r="AT15" s="252"/>
    </row>
    <row r="16" spans="1:46" ht="7.5" customHeight="1">
      <c r="A16" s="44"/>
      <c r="B16" s="110"/>
      <c r="C16" s="110"/>
      <c r="D16" s="277"/>
      <c r="E16" s="278"/>
      <c r="F16" s="278"/>
      <c r="G16" s="278"/>
      <c r="H16" s="256"/>
      <c r="I16" s="258"/>
      <c r="J16" s="259"/>
      <c r="K16" s="260"/>
      <c r="L16" s="275"/>
      <c r="M16" s="103"/>
      <c r="N16" s="103"/>
      <c r="O16" s="103"/>
      <c r="P16" s="103"/>
      <c r="Q16" s="103"/>
      <c r="R16" s="103"/>
      <c r="S16" s="103"/>
      <c r="T16" s="103"/>
      <c r="U16" s="107"/>
      <c r="V16" s="252"/>
      <c r="W16" s="252"/>
      <c r="X16" s="252"/>
      <c r="Y16" s="252"/>
      <c r="Z16" s="252"/>
      <c r="AA16" s="252"/>
      <c r="AB16" s="252"/>
      <c r="AC16" s="252"/>
      <c r="AD16" s="252"/>
      <c r="AE16" s="252"/>
      <c r="AF16" s="252"/>
      <c r="AG16" s="252"/>
      <c r="AH16" s="252"/>
      <c r="AI16" s="252"/>
      <c r="AJ16" s="252"/>
      <c r="AK16" s="252"/>
      <c r="AL16" s="252"/>
      <c r="AM16" s="252"/>
      <c r="AN16" s="252"/>
      <c r="AO16" s="252"/>
      <c r="AP16" s="252"/>
      <c r="AQ16" s="252"/>
      <c r="AR16" s="252"/>
      <c r="AS16" s="252"/>
      <c r="AT16" s="252"/>
    </row>
    <row r="17" spans="1:46" ht="17.25" customHeight="1">
      <c r="A17" s="124"/>
      <c r="B17" s="261"/>
      <c r="C17" s="467" t="s">
        <v>333</v>
      </c>
      <c r="D17" s="468"/>
      <c r="E17" s="468"/>
      <c r="F17" s="468"/>
      <c r="G17" s="468"/>
      <c r="H17" s="279"/>
      <c r="I17" s="262">
        <v>1414</v>
      </c>
      <c r="J17" s="263">
        <v>1934</v>
      </c>
      <c r="K17" s="264">
        <f t="shared" si="0"/>
        <v>1.3677510608203678</v>
      </c>
      <c r="L17" s="265" t="s">
        <v>329</v>
      </c>
      <c r="M17" s="103"/>
      <c r="N17" s="103"/>
      <c r="O17" s="103"/>
      <c r="P17" s="103"/>
      <c r="Q17" s="103"/>
      <c r="R17" s="103"/>
      <c r="S17" s="103"/>
      <c r="T17" s="103"/>
      <c r="U17" s="107"/>
      <c r="V17" s="252"/>
      <c r="W17" s="252"/>
      <c r="X17" s="252"/>
      <c r="Y17" s="252"/>
      <c r="Z17" s="252"/>
      <c r="AA17" s="252"/>
      <c r="AB17" s="252"/>
      <c r="AC17" s="252"/>
      <c r="AD17" s="252"/>
      <c r="AE17" s="252"/>
      <c r="AF17" s="252"/>
      <c r="AG17" s="252"/>
      <c r="AH17" s="252"/>
      <c r="AI17" s="252"/>
      <c r="AJ17" s="252"/>
      <c r="AK17" s="252"/>
      <c r="AL17" s="252"/>
      <c r="AM17" s="252"/>
      <c r="AN17" s="252"/>
      <c r="AO17" s="252"/>
      <c r="AP17" s="252"/>
      <c r="AQ17" s="252"/>
      <c r="AR17" s="252"/>
      <c r="AS17" s="252"/>
      <c r="AT17" s="252"/>
    </row>
    <row r="18" spans="1:46" ht="14.25" customHeight="1">
      <c r="B18" s="266"/>
      <c r="C18" s="267"/>
      <c r="D18" s="267"/>
      <c r="E18" s="267"/>
      <c r="F18" s="268"/>
      <c r="G18" s="268"/>
      <c r="H18" s="268"/>
      <c r="I18" s="269"/>
      <c r="J18" s="269"/>
      <c r="K18" s="270"/>
      <c r="L18" s="271"/>
      <c r="M18" s="103"/>
      <c r="N18" s="103"/>
      <c r="O18" s="103"/>
      <c r="P18" s="103"/>
      <c r="Q18" s="103"/>
      <c r="R18" s="103"/>
      <c r="S18" s="103"/>
      <c r="T18" s="103"/>
      <c r="U18" s="107"/>
      <c r="V18" s="252"/>
      <c r="W18" s="252"/>
      <c r="X18" s="252"/>
      <c r="Y18" s="252"/>
      <c r="Z18" s="252"/>
      <c r="AA18" s="252"/>
      <c r="AB18" s="252"/>
      <c r="AC18" s="252"/>
      <c r="AD18" s="252"/>
      <c r="AE18" s="252"/>
      <c r="AF18" s="252"/>
      <c r="AG18" s="252"/>
      <c r="AH18" s="252"/>
      <c r="AI18" s="252"/>
      <c r="AJ18" s="252"/>
      <c r="AK18" s="252"/>
      <c r="AL18" s="252"/>
      <c r="AM18" s="252"/>
      <c r="AN18" s="252"/>
      <c r="AO18" s="252"/>
      <c r="AP18" s="252"/>
      <c r="AQ18" s="252"/>
      <c r="AR18" s="252"/>
      <c r="AS18" s="252"/>
      <c r="AT18" s="252"/>
    </row>
    <row r="19" spans="1:46" ht="14.25" customHeight="1">
      <c r="K19" s="272"/>
    </row>
    <row r="20" spans="1:46" ht="14.25" customHeight="1">
      <c r="I20" s="58"/>
      <c r="J20" s="58"/>
      <c r="K20" s="272"/>
    </row>
    <row r="21" spans="1:46" ht="14.25" customHeight="1">
      <c r="I21" s="58"/>
      <c r="J21" s="58"/>
      <c r="K21" s="272"/>
    </row>
    <row r="22" spans="1:46" ht="14.25" customHeight="1">
      <c r="I22" s="58"/>
      <c r="J22" s="58"/>
      <c r="K22" s="272"/>
    </row>
    <row r="23" spans="1:46" ht="14.25" customHeight="1">
      <c r="I23" s="58"/>
      <c r="J23" s="58"/>
      <c r="K23" s="272"/>
    </row>
    <row r="24" spans="1:46" ht="14.25" customHeight="1">
      <c r="I24" s="58"/>
      <c r="J24" s="58"/>
      <c r="K24" s="272"/>
    </row>
    <row r="25" spans="1:46" ht="14.25" customHeight="1">
      <c r="I25" s="58"/>
      <c r="J25" s="58"/>
      <c r="K25" s="272"/>
    </row>
    <row r="26" spans="1:46" ht="14.25" customHeight="1">
      <c r="I26" s="58"/>
      <c r="J26" s="58"/>
    </row>
    <row r="27" spans="1:46" ht="14.25" customHeight="1">
      <c r="I27" s="58"/>
      <c r="J27" s="58"/>
    </row>
    <row r="28" spans="1:46" ht="14.25" customHeight="1">
      <c r="I28" s="58"/>
      <c r="J28" s="58"/>
    </row>
    <row r="29" spans="1:46" ht="14.25" customHeight="1">
      <c r="I29" s="58"/>
      <c r="J29" s="58"/>
    </row>
    <row r="30" spans="1:46" ht="14.25" customHeight="1">
      <c r="I30" s="58"/>
      <c r="J30" s="58"/>
    </row>
    <row r="31" spans="1:46" ht="14.25" customHeight="1">
      <c r="I31" s="58"/>
      <c r="J31" s="58"/>
    </row>
    <row r="32" spans="1:46" ht="14.25" customHeight="1">
      <c r="I32" s="58"/>
      <c r="J32" s="58"/>
    </row>
    <row r="33" spans="9:10" ht="14.25" customHeight="1">
      <c r="I33" s="58"/>
      <c r="J33" s="58"/>
    </row>
    <row r="34" spans="9:10" ht="14.25" customHeight="1">
      <c r="I34" s="58"/>
      <c r="J34" s="58"/>
    </row>
    <row r="35" spans="9:10" ht="14.25" customHeight="1">
      <c r="I35" s="58"/>
      <c r="J35" s="58"/>
    </row>
    <row r="36" spans="9:10">
      <c r="I36" s="58"/>
      <c r="J36" s="58"/>
    </row>
    <row r="37" spans="9:10">
      <c r="I37" s="58"/>
      <c r="J37" s="58"/>
    </row>
    <row r="38" spans="9:10">
      <c r="I38" s="58"/>
      <c r="J38" s="58"/>
    </row>
    <row r="39" spans="9:10">
      <c r="I39" s="58"/>
      <c r="J39" s="58"/>
    </row>
    <row r="40" spans="9:10">
      <c r="I40" s="58"/>
      <c r="J40" s="58"/>
    </row>
    <row r="41" spans="9:10">
      <c r="I41" s="58"/>
      <c r="J41" s="58"/>
    </row>
    <row r="42" spans="9:10">
      <c r="I42" s="58"/>
      <c r="J42" s="58"/>
    </row>
    <row r="43" spans="9:10">
      <c r="I43" s="58"/>
      <c r="J43" s="58"/>
    </row>
    <row r="44" spans="9:10">
      <c r="I44" s="58"/>
      <c r="J44" s="58"/>
    </row>
    <row r="45" spans="9:10">
      <c r="I45" s="58"/>
      <c r="J45" s="58"/>
    </row>
    <row r="46" spans="9:10">
      <c r="I46" s="58"/>
      <c r="J46" s="58"/>
    </row>
  </sheetData>
  <mergeCells count="12">
    <mergeCell ref="E14:G14"/>
    <mergeCell ref="D15:G15"/>
    <mergeCell ref="C17:G17"/>
    <mergeCell ref="B1:L1"/>
    <mergeCell ref="B2:L2"/>
    <mergeCell ref="C6:F6"/>
    <mergeCell ref="B8:G8"/>
    <mergeCell ref="C9:G9"/>
    <mergeCell ref="D10:G10"/>
    <mergeCell ref="E11:G11"/>
    <mergeCell ref="E12:G12"/>
    <mergeCell ref="E13:G13"/>
  </mergeCells>
  <phoneticPr fontId="2"/>
  <pageMargins left="0.45" right="0.78740157480314965"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目次</vt:lpstr>
      <vt:lpstr>第１表</vt:lpstr>
      <vt:lpstr>第２表</vt:lpstr>
      <vt:lpstr>第３表</vt:lpstr>
      <vt:lpstr>第４表、第５表</vt:lpstr>
      <vt:lpstr>第６表</vt:lpstr>
      <vt:lpstr>第７表、第８表</vt:lpstr>
      <vt:lpstr>第９表</vt:lpstr>
      <vt:lpstr>第１表!Print_Area</vt:lpstr>
      <vt:lpstr>第２表!Print_Area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鍵谷　晃二郎</dc:creator>
  <cp:lastModifiedBy>高坂　知宏</cp:lastModifiedBy>
  <cp:lastPrinted>2022-02-16T00:12:21Z</cp:lastPrinted>
  <dcterms:created xsi:type="dcterms:W3CDTF">2016-11-11T05:54:50Z</dcterms:created>
  <dcterms:modified xsi:type="dcterms:W3CDTF">2022-02-28T05:20:19Z</dcterms:modified>
</cp:coreProperties>
</file>